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OCK\fileserver\ALL\СЕСІЇ селищної ради\27 сесія селищної ради 14.12.2022\2 Про затвердж програми фінпідтримки лікарні на 2023 р\"/>
    </mc:Choice>
  </mc:AlternateContent>
  <bookViews>
    <workbookView xWindow="-120" yWindow="-120" windowWidth="19440" windowHeight="15600" activeTab="1"/>
  </bookViews>
  <sheets>
    <sheet name="Лист1" sheetId="1" r:id="rId1"/>
    <sheet name="уточнення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8" i="2"/>
  <c r="F10" i="2"/>
  <c r="F11" i="2"/>
  <c r="F12" i="2"/>
  <c r="F13" i="2"/>
  <c r="F14" i="2"/>
  <c r="F15" i="2"/>
  <c r="F16" i="2"/>
  <c r="F17" i="2"/>
  <c r="F18" i="2"/>
  <c r="E10" i="2"/>
  <c r="E11" i="2"/>
  <c r="E12" i="2"/>
  <c r="E14" i="2"/>
  <c r="E15" i="2"/>
  <c r="E16" i="2"/>
  <c r="E17" i="2"/>
  <c r="E18" i="2"/>
  <c r="E9" i="2"/>
  <c r="G9" i="2"/>
  <c r="F9" i="2"/>
  <c r="C19" i="2"/>
  <c r="D18" i="2"/>
  <c r="D15" i="2"/>
  <c r="D14" i="2"/>
  <c r="D12" i="2"/>
  <c r="D11" i="2"/>
  <c r="D10" i="2"/>
  <c r="G19" i="2" l="1"/>
  <c r="E19" i="2"/>
  <c r="E20" i="2" s="1"/>
  <c r="D17" i="2"/>
  <c r="F19" i="2"/>
  <c r="D13" i="2"/>
  <c r="D16" i="2"/>
  <c r="D9" i="2"/>
  <c r="G10" i="1"/>
  <c r="G11" i="1"/>
  <c r="G12" i="1"/>
  <c r="G13" i="1"/>
  <c r="G14" i="1"/>
  <c r="G15" i="1"/>
  <c r="G16" i="1"/>
  <c r="G17" i="1"/>
  <c r="G18" i="1"/>
  <c r="G9" i="1"/>
  <c r="F10" i="1"/>
  <c r="F11" i="1"/>
  <c r="F12" i="1"/>
  <c r="F13" i="1"/>
  <c r="F14" i="1"/>
  <c r="F15" i="1"/>
  <c r="F16" i="1"/>
  <c r="F17" i="1"/>
  <c r="F18" i="1"/>
  <c r="F9" i="1"/>
  <c r="E10" i="1"/>
  <c r="E12" i="1"/>
  <c r="E13" i="1"/>
  <c r="E14" i="1"/>
  <c r="E15" i="1"/>
  <c r="E16" i="1"/>
  <c r="E17" i="1"/>
  <c r="E18" i="1"/>
  <c r="E9" i="1"/>
  <c r="D19" i="2" l="1"/>
  <c r="D16" i="1"/>
  <c r="D9" i="1"/>
  <c r="D14" i="1"/>
  <c r="D15" i="1"/>
  <c r="C19" i="1"/>
  <c r="D17" i="1" l="1"/>
  <c r="D13" i="1"/>
  <c r="D18" i="1"/>
  <c r="G19" i="1"/>
  <c r="G20" i="1" s="1"/>
  <c r="D12" i="1"/>
  <c r="D11" i="1"/>
  <c r="D10" i="1"/>
  <c r="F19" i="1"/>
  <c r="F20" i="1" s="1"/>
  <c r="E19" i="1"/>
  <c r="E20" i="1" s="1"/>
  <c r="D19" i="1" l="1"/>
</calcChain>
</file>

<file path=xl/sharedStrings.xml><?xml version="1.0" encoding="utf-8"?>
<sst xmlns="http://schemas.openxmlformats.org/spreadsheetml/2006/main" count="42" uniqueCount="22">
  <si>
    <t>П Р О Е К Т</t>
  </si>
  <si>
    <t>Заходи</t>
  </si>
  <si>
    <t>№ п/п</t>
  </si>
  <si>
    <t>Основні заходи</t>
  </si>
  <si>
    <t>Обсяги фінансування, тис. грн.</t>
  </si>
  <si>
    <t>Всього, тис.грн.</t>
  </si>
  <si>
    <t>Новосанжарська ОТГ</t>
  </si>
  <si>
    <t>Нехворощанська ОТГ</t>
  </si>
  <si>
    <t>Драбинівська ОТГ</t>
  </si>
  <si>
    <t>Придбання предметів матеріалів, обладнення та інвентарю (паливномастильні матеріали, бланки медичної документації, матеріали для поточних ремонтів)</t>
  </si>
  <si>
    <t>Придбання медикаментів та перев’язувальних матеріалів</t>
  </si>
  <si>
    <t>Придбання продуктів харчування</t>
  </si>
  <si>
    <t>Кошти на оплату послуг, в тому числі на здійснення заходів по підготовці до опалювального періоду</t>
  </si>
  <si>
    <t>Видатки на відрядження (навчання медичного персоналу на курсах)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</si>
  <si>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</si>
  <si>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</si>
  <si>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</si>
  <si>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комунальних послуг (вивезення твердих побутових відходів</t>
  </si>
  <si>
    <t>Відшкодування пільгових пенсій</t>
  </si>
  <si>
    <t>Всього по Програмі</t>
  </si>
  <si>
    <t xml:space="preserve"> Програми фінансової підтримки комунального некомерційного  підприємства  «Новосанжарська центральна  лікарня  Полтавського району Полтавської області» на 2023 рік </t>
  </si>
  <si>
    <t xml:space="preserve">                                                                                                Додаток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</si>
</sst>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/>
    <xf numFmtId="165" fontId="3" fillId="0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sqref="A1:G20"/>
    </sheetView>
  </sheetViews>
  <sheetFormatPr defaultRowHeight="15" x14ac:dyDescent="0.25"/>
  <cols>
    <col min="2" max="2" width="72.7109375" customWidth="1"/>
    <col min="3" max="3" width="9.140625" hidden="1" customWidth="1"/>
    <col min="4" max="4" width="16.5703125" customWidth="1"/>
    <col min="5" max="5" width="15.85546875" customWidth="1"/>
    <col min="6" max="6" width="16.140625" customWidth="1"/>
    <col min="7" max="7" width="15.140625" customWidth="1"/>
  </cols>
  <sheetData>
    <row r="1" spans="1:7" ht="18.75" x14ac:dyDescent="0.3">
      <c r="A1" s="1"/>
      <c r="B1" s="16" t="s">
        <v>0</v>
      </c>
      <c r="C1" s="16"/>
      <c r="D1" s="16"/>
      <c r="E1" s="16"/>
      <c r="F1" s="16"/>
      <c r="G1" s="16"/>
    </row>
    <row r="2" spans="1:7" x14ac:dyDescent="0.25">
      <c r="A2" s="1"/>
      <c r="B2" s="17"/>
      <c r="C2" s="17"/>
      <c r="D2" s="17"/>
      <c r="E2" s="17"/>
      <c r="F2" s="17"/>
      <c r="G2" s="17"/>
    </row>
    <row r="3" spans="1:7" ht="18.75" x14ac:dyDescent="0.3">
      <c r="A3" s="1"/>
      <c r="B3" s="16" t="s">
        <v>1</v>
      </c>
      <c r="C3" s="16"/>
      <c r="D3" s="16"/>
      <c r="E3" s="16"/>
      <c r="F3" s="16"/>
      <c r="G3" s="16"/>
    </row>
    <row r="4" spans="1:7" ht="57" customHeight="1" x14ac:dyDescent="0.3">
      <c r="A4" s="18" t="s">
        <v>20</v>
      </c>
      <c r="B4" s="18"/>
      <c r="C4" s="18"/>
      <c r="D4" s="18"/>
      <c r="E4" s="18"/>
      <c r="F4" s="18"/>
      <c r="G4" s="18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9" t="s">
        <v>2</v>
      </c>
      <c r="B6" s="19" t="s">
        <v>3</v>
      </c>
      <c r="C6" s="2"/>
      <c r="D6" s="22" t="s">
        <v>4</v>
      </c>
      <c r="E6" s="22"/>
      <c r="F6" s="22"/>
      <c r="G6" s="22"/>
    </row>
    <row r="7" spans="1:7" x14ac:dyDescent="0.25">
      <c r="A7" s="20"/>
      <c r="B7" s="20"/>
      <c r="C7" s="3"/>
      <c r="D7" s="23" t="s">
        <v>5</v>
      </c>
      <c r="E7" s="22"/>
      <c r="F7" s="22"/>
      <c r="G7" s="22"/>
    </row>
    <row r="8" spans="1:7" ht="26.25" x14ac:dyDescent="0.25">
      <c r="A8" s="21"/>
      <c r="B8" s="21"/>
      <c r="C8" s="4"/>
      <c r="D8" s="23"/>
      <c r="E8" s="5" t="s">
        <v>6</v>
      </c>
      <c r="F8" s="5" t="s">
        <v>7</v>
      </c>
      <c r="G8" s="5" t="s">
        <v>8</v>
      </c>
    </row>
    <row r="9" spans="1:7" ht="52.5" customHeight="1" x14ac:dyDescent="0.25">
      <c r="A9" s="6">
        <v>1</v>
      </c>
      <c r="B9" s="7" t="s">
        <v>9</v>
      </c>
      <c r="C9" s="7">
        <v>900</v>
      </c>
      <c r="D9" s="8">
        <f t="shared" ref="D9:D18" si="0">SUM(E9:G9)</f>
        <v>900</v>
      </c>
      <c r="E9" s="8">
        <f>ROUND(C9*0.801,1)</f>
        <v>720.9</v>
      </c>
      <c r="F9" s="8">
        <f>ROUND(C9*0.089,1)</f>
        <v>80.099999999999994</v>
      </c>
      <c r="G9" s="8">
        <f>ROUND(C9*0.11,1)</f>
        <v>99</v>
      </c>
    </row>
    <row r="10" spans="1:7" ht="24.95" customHeight="1" x14ac:dyDescent="0.25">
      <c r="A10" s="6">
        <v>2</v>
      </c>
      <c r="B10" s="7" t="s">
        <v>10</v>
      </c>
      <c r="C10" s="7">
        <v>1100</v>
      </c>
      <c r="D10" s="8">
        <f t="shared" si="0"/>
        <v>1100</v>
      </c>
      <c r="E10" s="8">
        <f t="shared" ref="E10:E18" si="1">ROUND(C10*0.801,1)</f>
        <v>881.1</v>
      </c>
      <c r="F10" s="8">
        <f t="shared" ref="F10:F18" si="2">ROUND(C10*0.089,1)</f>
        <v>97.9</v>
      </c>
      <c r="G10" s="8">
        <f t="shared" ref="G10:G18" si="3">ROUND(C10*0.11,1)</f>
        <v>121</v>
      </c>
    </row>
    <row r="11" spans="1:7" ht="24.95" customHeight="1" x14ac:dyDescent="0.25">
      <c r="A11" s="6">
        <v>3</v>
      </c>
      <c r="B11" s="7" t="s">
        <v>11</v>
      </c>
      <c r="C11" s="7">
        <v>155</v>
      </c>
      <c r="D11" s="8">
        <f t="shared" si="0"/>
        <v>155</v>
      </c>
      <c r="E11" s="8">
        <v>124.1</v>
      </c>
      <c r="F11" s="8">
        <f t="shared" si="2"/>
        <v>13.8</v>
      </c>
      <c r="G11" s="8">
        <f t="shared" si="3"/>
        <v>17.100000000000001</v>
      </c>
    </row>
    <row r="12" spans="1:7" ht="39.75" customHeight="1" x14ac:dyDescent="0.25">
      <c r="A12" s="6">
        <v>4</v>
      </c>
      <c r="B12" s="7" t="s">
        <v>12</v>
      </c>
      <c r="C12" s="7">
        <v>500</v>
      </c>
      <c r="D12" s="8">
        <f t="shared" si="0"/>
        <v>500</v>
      </c>
      <c r="E12" s="8">
        <f t="shared" si="1"/>
        <v>400.5</v>
      </c>
      <c r="F12" s="8">
        <f t="shared" si="2"/>
        <v>44.5</v>
      </c>
      <c r="G12" s="8">
        <f t="shared" si="3"/>
        <v>55</v>
      </c>
    </row>
    <row r="13" spans="1:7" ht="24.95" customHeight="1" x14ac:dyDescent="0.25">
      <c r="A13" s="6">
        <v>5</v>
      </c>
      <c r="B13" s="7" t="s">
        <v>13</v>
      </c>
      <c r="C13" s="7">
        <v>30</v>
      </c>
      <c r="D13" s="8">
        <f t="shared" si="0"/>
        <v>30</v>
      </c>
      <c r="E13" s="8">
        <f t="shared" si="1"/>
        <v>24</v>
      </c>
      <c r="F13" s="8">
        <f t="shared" si="2"/>
        <v>2.7</v>
      </c>
      <c r="G13" s="8">
        <f t="shared" si="3"/>
        <v>3.3</v>
      </c>
    </row>
    <row r="14" spans="1:7" ht="24.95" customHeight="1" x14ac:dyDescent="0.25">
      <c r="A14" s="6">
        <v>6</v>
      </c>
      <c r="B14" s="7" t="s">
        <v>14</v>
      </c>
      <c r="C14" s="7">
        <v>260</v>
      </c>
      <c r="D14" s="8">
        <f t="shared" si="0"/>
        <v>260</v>
      </c>
      <c r="E14" s="8">
        <f t="shared" si="1"/>
        <v>208.3</v>
      </c>
      <c r="F14" s="8">
        <f t="shared" si="2"/>
        <v>23.1</v>
      </c>
      <c r="G14" s="8">
        <f t="shared" si="3"/>
        <v>28.6</v>
      </c>
    </row>
    <row r="15" spans="1:7" ht="24.95" customHeight="1" x14ac:dyDescent="0.25">
      <c r="A15" s="6">
        <v>7</v>
      </c>
      <c r="B15" s="7" t="s">
        <v>15</v>
      </c>
      <c r="C15" s="7">
        <v>1805</v>
      </c>
      <c r="D15" s="8">
        <f t="shared" si="0"/>
        <v>1804.9999999999998</v>
      </c>
      <c r="E15" s="8">
        <f t="shared" si="1"/>
        <v>1445.8</v>
      </c>
      <c r="F15" s="8">
        <f t="shared" si="2"/>
        <v>160.6</v>
      </c>
      <c r="G15" s="8">
        <f t="shared" si="3"/>
        <v>198.6</v>
      </c>
    </row>
    <row r="16" spans="1:7" ht="24.95" customHeight="1" x14ac:dyDescent="0.25">
      <c r="A16" s="6">
        <v>8</v>
      </c>
      <c r="B16" s="7" t="s">
        <v>16</v>
      </c>
      <c r="C16" s="7">
        <v>3000</v>
      </c>
      <c r="D16" s="8">
        <f t="shared" si="0"/>
        <v>3000</v>
      </c>
      <c r="E16" s="8">
        <f t="shared" si="1"/>
        <v>2403</v>
      </c>
      <c r="F16" s="8">
        <f t="shared" si="2"/>
        <v>267</v>
      </c>
      <c r="G16" s="8">
        <f t="shared" si="3"/>
        <v>330</v>
      </c>
    </row>
    <row r="17" spans="1:7" ht="24.95" customHeight="1" x14ac:dyDescent="0.25">
      <c r="A17" s="6">
        <v>9</v>
      </c>
      <c r="B17" s="7" t="s">
        <v>17</v>
      </c>
      <c r="C17" s="7">
        <v>70</v>
      </c>
      <c r="D17" s="8">
        <f t="shared" si="0"/>
        <v>70</v>
      </c>
      <c r="E17" s="8">
        <f t="shared" si="1"/>
        <v>56.1</v>
      </c>
      <c r="F17" s="8">
        <f t="shared" si="2"/>
        <v>6.2</v>
      </c>
      <c r="G17" s="8">
        <f t="shared" si="3"/>
        <v>7.7</v>
      </c>
    </row>
    <row r="18" spans="1:7" ht="24.95" customHeight="1" x14ac:dyDescent="0.25">
      <c r="A18" s="6">
        <v>10</v>
      </c>
      <c r="B18" s="7" t="s">
        <v>18</v>
      </c>
      <c r="C18" s="7">
        <v>180</v>
      </c>
      <c r="D18" s="8">
        <f t="shared" si="0"/>
        <v>180</v>
      </c>
      <c r="E18" s="8">
        <f t="shared" si="1"/>
        <v>144.19999999999999</v>
      </c>
      <c r="F18" s="8">
        <f t="shared" si="2"/>
        <v>16</v>
      </c>
      <c r="G18" s="8">
        <f t="shared" si="3"/>
        <v>19.8</v>
      </c>
    </row>
    <row r="19" spans="1:7" ht="24.95" customHeight="1" x14ac:dyDescent="0.25">
      <c r="A19" s="6"/>
      <c r="B19" s="9" t="s">
        <v>19</v>
      </c>
      <c r="C19" s="9">
        <f t="shared" ref="C19:G19" si="4">SUM(C9:C18)</f>
        <v>8000</v>
      </c>
      <c r="D19" s="10">
        <f t="shared" si="4"/>
        <v>8000</v>
      </c>
      <c r="E19" s="10">
        <f t="shared" si="4"/>
        <v>6408</v>
      </c>
      <c r="F19" s="10">
        <f t="shared" si="4"/>
        <v>711.90000000000009</v>
      </c>
      <c r="G19" s="10">
        <f t="shared" si="4"/>
        <v>880.1</v>
      </c>
    </row>
    <row r="20" spans="1:7" ht="15.75" x14ac:dyDescent="0.25">
      <c r="E20" s="11">
        <f>E19/8000</f>
        <v>0.80100000000000005</v>
      </c>
      <c r="F20" s="11">
        <f t="shared" ref="F20:G20" si="5">F19/8000</f>
        <v>8.8987500000000011E-2</v>
      </c>
      <c r="G20" s="11">
        <f t="shared" si="5"/>
        <v>0.1100125</v>
      </c>
    </row>
  </sheetData>
  <mergeCells count="9">
    <mergeCell ref="B1:G1"/>
    <mergeCell ref="B2:G2"/>
    <mergeCell ref="B3:G3"/>
    <mergeCell ref="A4:G4"/>
    <mergeCell ref="A6:A8"/>
    <mergeCell ref="B6:B8"/>
    <mergeCell ref="D6:G6"/>
    <mergeCell ref="D7:D8"/>
    <mergeCell ref="E7:G7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" sqref="B1:G1"/>
    </sheetView>
  </sheetViews>
  <sheetFormatPr defaultRowHeight="15" x14ac:dyDescent="0.25"/>
  <cols>
    <col min="2" max="2" width="56.140625" customWidth="1"/>
    <col min="3" max="3" width="9.140625" hidden="1" customWidth="1"/>
    <col min="4" max="4" width="13.140625" customWidth="1"/>
    <col min="5" max="5" width="14.28515625" customWidth="1"/>
    <col min="6" max="6" width="16.140625" customWidth="1"/>
    <col min="7" max="7" width="12.42578125" customWidth="1"/>
  </cols>
  <sheetData>
    <row r="1" spans="1:7" ht="22.5" customHeight="1" x14ac:dyDescent="0.3">
      <c r="A1" s="1"/>
      <c r="B1" s="16" t="s">
        <v>21</v>
      </c>
      <c r="C1" s="16"/>
      <c r="D1" s="16"/>
      <c r="E1" s="16"/>
      <c r="F1" s="16"/>
      <c r="G1" s="16"/>
    </row>
    <row r="2" spans="1:7" ht="9" customHeight="1" x14ac:dyDescent="0.25">
      <c r="A2" s="1"/>
      <c r="B2" s="17"/>
      <c r="C2" s="17"/>
      <c r="D2" s="17"/>
      <c r="E2" s="17"/>
      <c r="F2" s="17"/>
      <c r="G2" s="17"/>
    </row>
    <row r="3" spans="1:7" ht="19.5" customHeight="1" x14ac:dyDescent="0.3">
      <c r="A3" s="1"/>
      <c r="B3" s="16" t="s">
        <v>1</v>
      </c>
      <c r="C3" s="16"/>
      <c r="D3" s="16"/>
      <c r="E3" s="16"/>
      <c r="F3" s="16"/>
      <c r="G3" s="16"/>
    </row>
    <row r="4" spans="1:7" ht="51.75" customHeight="1" x14ac:dyDescent="0.3">
      <c r="A4" s="18" t="s">
        <v>20</v>
      </c>
      <c r="B4" s="18"/>
      <c r="C4" s="18"/>
      <c r="D4" s="18"/>
      <c r="E4" s="18"/>
      <c r="F4" s="18"/>
      <c r="G4" s="18"/>
    </row>
    <row r="5" spans="1:7" ht="12.75" customHeight="1" x14ac:dyDescent="0.25">
      <c r="A5" s="1"/>
      <c r="B5" s="1"/>
      <c r="C5" s="1"/>
      <c r="D5" s="1"/>
      <c r="E5" s="1"/>
      <c r="F5" s="1"/>
      <c r="G5" s="1"/>
    </row>
    <row r="6" spans="1:7" ht="21.95" customHeight="1" x14ac:dyDescent="0.25">
      <c r="A6" s="19" t="s">
        <v>2</v>
      </c>
      <c r="B6" s="19" t="s">
        <v>3</v>
      </c>
      <c r="C6" s="12"/>
      <c r="D6" s="22" t="s">
        <v>4</v>
      </c>
      <c r="E6" s="22"/>
      <c r="F6" s="22"/>
      <c r="G6" s="22"/>
    </row>
    <row r="7" spans="1:7" ht="21.95" customHeight="1" x14ac:dyDescent="0.25">
      <c r="A7" s="20"/>
      <c r="B7" s="20"/>
      <c r="C7" s="13"/>
      <c r="D7" s="23" t="s">
        <v>5</v>
      </c>
      <c r="E7" s="22"/>
      <c r="F7" s="22"/>
      <c r="G7" s="22"/>
    </row>
    <row r="8" spans="1:7" ht="30.75" customHeight="1" x14ac:dyDescent="0.25">
      <c r="A8" s="21"/>
      <c r="B8" s="21"/>
      <c r="C8" s="14"/>
      <c r="D8" s="23"/>
      <c r="E8" s="15" t="s">
        <v>6</v>
      </c>
      <c r="F8" s="15" t="s">
        <v>7</v>
      </c>
      <c r="G8" s="15" t="s">
        <v>8</v>
      </c>
    </row>
    <row r="9" spans="1:7" ht="63.75" customHeight="1" x14ac:dyDescent="0.25">
      <c r="A9" s="6">
        <v>1</v>
      </c>
      <c r="B9" s="7" t="s">
        <v>9</v>
      </c>
      <c r="C9" s="7">
        <v>900</v>
      </c>
      <c r="D9" s="8">
        <f t="shared" ref="D9:D18" si="0">SUM(E9:G9)</f>
        <v>900</v>
      </c>
      <c r="E9" s="8">
        <f>ROUND(C9*0.765,1)</f>
        <v>688.5</v>
      </c>
      <c r="F9" s="8">
        <f>ROUND(C9*0.12,1)</f>
        <v>108</v>
      </c>
      <c r="G9" s="8">
        <f>ROUND(C9*0.115,1)</f>
        <v>103.5</v>
      </c>
    </row>
    <row r="10" spans="1:7" ht="16.5" customHeight="1" x14ac:dyDescent="0.25">
      <c r="A10" s="6">
        <v>2</v>
      </c>
      <c r="B10" s="7" t="s">
        <v>10</v>
      </c>
      <c r="C10" s="7">
        <v>1100</v>
      </c>
      <c r="D10" s="8">
        <f t="shared" si="0"/>
        <v>1100</v>
      </c>
      <c r="E10" s="8">
        <f t="shared" ref="E10:E18" si="1">ROUND(C10*0.765,1)</f>
        <v>841.5</v>
      </c>
      <c r="F10" s="8">
        <f t="shared" ref="F10:F18" si="2">ROUND(C10*0.12,1)</f>
        <v>132</v>
      </c>
      <c r="G10" s="8">
        <f t="shared" ref="G10:G18" si="3">ROUND(C10*0.115,1)</f>
        <v>126.5</v>
      </c>
    </row>
    <row r="11" spans="1:7" ht="17.25" customHeight="1" x14ac:dyDescent="0.25">
      <c r="A11" s="6">
        <v>3</v>
      </c>
      <c r="B11" s="7" t="s">
        <v>11</v>
      </c>
      <c r="C11" s="7">
        <v>155</v>
      </c>
      <c r="D11" s="8">
        <f t="shared" si="0"/>
        <v>155</v>
      </c>
      <c r="E11" s="8">
        <f t="shared" si="1"/>
        <v>118.6</v>
      </c>
      <c r="F11" s="8">
        <f t="shared" si="2"/>
        <v>18.600000000000001</v>
      </c>
      <c r="G11" s="8">
        <f t="shared" si="3"/>
        <v>17.8</v>
      </c>
    </row>
    <row r="12" spans="1:7" ht="33" customHeight="1" x14ac:dyDescent="0.25">
      <c r="A12" s="6">
        <v>4</v>
      </c>
      <c r="B12" s="7" t="s">
        <v>12</v>
      </c>
      <c r="C12" s="7">
        <v>500</v>
      </c>
      <c r="D12" s="8">
        <f t="shared" si="0"/>
        <v>500</v>
      </c>
      <c r="E12" s="8">
        <f t="shared" si="1"/>
        <v>382.5</v>
      </c>
      <c r="F12" s="8">
        <f t="shared" si="2"/>
        <v>60</v>
      </c>
      <c r="G12" s="8">
        <f t="shared" si="3"/>
        <v>57.5</v>
      </c>
    </row>
    <row r="13" spans="1:7" ht="31.5" customHeight="1" x14ac:dyDescent="0.25">
      <c r="A13" s="6">
        <v>5</v>
      </c>
      <c r="B13" s="7" t="s">
        <v>13</v>
      </c>
      <c r="C13" s="7">
        <v>30</v>
      </c>
      <c r="D13" s="8">
        <f t="shared" si="0"/>
        <v>30</v>
      </c>
      <c r="E13" s="8">
        <v>22.9</v>
      </c>
      <c r="F13" s="8">
        <f t="shared" si="2"/>
        <v>3.6</v>
      </c>
      <c r="G13" s="8">
        <f t="shared" si="3"/>
        <v>3.5</v>
      </c>
    </row>
    <row r="14" spans="1:7" ht="15" customHeight="1" x14ac:dyDescent="0.25">
      <c r="A14" s="6">
        <v>6</v>
      </c>
      <c r="B14" s="7" t="s">
        <v>14</v>
      </c>
      <c r="C14" s="7">
        <v>260</v>
      </c>
      <c r="D14" s="8">
        <f t="shared" si="0"/>
        <v>260</v>
      </c>
      <c r="E14" s="8">
        <f t="shared" si="1"/>
        <v>198.9</v>
      </c>
      <c r="F14" s="8">
        <f t="shared" si="2"/>
        <v>31.2</v>
      </c>
      <c r="G14" s="8">
        <f t="shared" si="3"/>
        <v>29.9</v>
      </c>
    </row>
    <row r="15" spans="1:7" ht="15" customHeight="1" x14ac:dyDescent="0.25">
      <c r="A15" s="6">
        <v>7</v>
      </c>
      <c r="B15" s="7" t="s">
        <v>15</v>
      </c>
      <c r="C15" s="7">
        <v>1805</v>
      </c>
      <c r="D15" s="8">
        <f t="shared" si="0"/>
        <v>1804.9999999999998</v>
      </c>
      <c r="E15" s="8">
        <f t="shared" si="1"/>
        <v>1380.8</v>
      </c>
      <c r="F15" s="8">
        <f t="shared" si="2"/>
        <v>216.6</v>
      </c>
      <c r="G15" s="8">
        <f t="shared" si="3"/>
        <v>207.6</v>
      </c>
    </row>
    <row r="16" spans="1:7" ht="15.75" customHeight="1" x14ac:dyDescent="0.25">
      <c r="A16" s="6">
        <v>8</v>
      </c>
      <c r="B16" s="7" t="s">
        <v>16</v>
      </c>
      <c r="C16" s="7">
        <v>3000</v>
      </c>
      <c r="D16" s="8">
        <f t="shared" si="0"/>
        <v>3000</v>
      </c>
      <c r="E16" s="8">
        <f t="shared" si="1"/>
        <v>2295</v>
      </c>
      <c r="F16" s="8">
        <f t="shared" si="2"/>
        <v>360</v>
      </c>
      <c r="G16" s="8">
        <f t="shared" si="3"/>
        <v>345</v>
      </c>
    </row>
    <row r="17" spans="1:7" ht="30" customHeight="1" x14ac:dyDescent="0.25">
      <c r="A17" s="6">
        <v>9</v>
      </c>
      <c r="B17" s="7" t="s">
        <v>17</v>
      </c>
      <c r="C17" s="7">
        <v>70</v>
      </c>
      <c r="D17" s="8">
        <f t="shared" si="0"/>
        <v>70</v>
      </c>
      <c r="E17" s="8">
        <f t="shared" si="1"/>
        <v>53.6</v>
      </c>
      <c r="F17" s="8">
        <f t="shared" si="2"/>
        <v>8.4</v>
      </c>
      <c r="G17" s="8">
        <v>8</v>
      </c>
    </row>
    <row r="18" spans="1:7" ht="16.5" customHeight="1" x14ac:dyDescent="0.25">
      <c r="A18" s="6">
        <v>10</v>
      </c>
      <c r="B18" s="7" t="s">
        <v>18</v>
      </c>
      <c r="C18" s="7">
        <v>180</v>
      </c>
      <c r="D18" s="8">
        <f t="shared" si="0"/>
        <v>179.99999999999997</v>
      </c>
      <c r="E18" s="8">
        <f t="shared" si="1"/>
        <v>137.69999999999999</v>
      </c>
      <c r="F18" s="8">
        <f t="shared" si="2"/>
        <v>21.6</v>
      </c>
      <c r="G18" s="8">
        <f t="shared" si="3"/>
        <v>20.7</v>
      </c>
    </row>
    <row r="19" spans="1:7" ht="21.95" customHeight="1" x14ac:dyDescent="0.25">
      <c r="A19" s="6"/>
      <c r="B19" s="9" t="s">
        <v>19</v>
      </c>
      <c r="C19" s="9">
        <f t="shared" ref="C19:G19" si="4">SUM(C9:C18)</f>
        <v>8000</v>
      </c>
      <c r="D19" s="10">
        <f t="shared" si="4"/>
        <v>8000</v>
      </c>
      <c r="E19" s="10">
        <f t="shared" si="4"/>
        <v>6120</v>
      </c>
      <c r="F19" s="10">
        <f t="shared" si="4"/>
        <v>960</v>
      </c>
      <c r="G19" s="10">
        <f t="shared" si="4"/>
        <v>920</v>
      </c>
    </row>
    <row r="20" spans="1:7" ht="15.75" x14ac:dyDescent="0.25">
      <c r="E20" s="11">
        <f>E19/8000</f>
        <v>0.76500000000000001</v>
      </c>
      <c r="F20" s="11">
        <v>0.12</v>
      </c>
      <c r="G20" s="11">
        <v>0.115</v>
      </c>
    </row>
  </sheetData>
  <mergeCells count="9">
    <mergeCell ref="B1:G1"/>
    <mergeCell ref="B2:G2"/>
    <mergeCell ref="B3:G3"/>
    <mergeCell ref="A4:G4"/>
    <mergeCell ref="A6:A8"/>
    <mergeCell ref="B6:B8"/>
    <mergeCell ref="D6:G6"/>
    <mergeCell ref="D7:D8"/>
    <mergeCell ref="E7:G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уточнення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Admin</cp:lastModifiedBy>
  <cp:lastPrinted>2022-12-14T06:45:03Z</cp:lastPrinted>
  <dcterms:created xsi:type="dcterms:W3CDTF">2015-06-05T18:19:34Z</dcterms:created>
  <dcterms:modified xsi:type="dcterms:W3CDTF">2022-12-15T12:50:13Z</dcterms:modified>
</cp:coreProperties>
</file>