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CK\fileserver\ALL\СЕСІЇ селищної ради\27 сесія селищної ради 14.12.2022\5 Новосанжарська ЦЛ зміни до фінансового плану на 2022 рік\"/>
    </mc:Choice>
  </mc:AlternateContent>
  <bookViews>
    <workbookView xWindow="-120" yWindow="-120" windowWidth="29040" windowHeight="15840" tabRatio="837"/>
  </bookViews>
  <sheets>
    <sheet name="I. Фін план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план'!$36:$38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3" i="20" l="1"/>
  <c r="G58" i="20"/>
  <c r="H58" i="20"/>
  <c r="H74" i="20" s="1"/>
  <c r="I58" i="20"/>
  <c r="I74" i="20" s="1"/>
  <c r="F58" i="20"/>
  <c r="F74" i="20" s="1"/>
  <c r="D58" i="20"/>
  <c r="D72" i="20" s="1"/>
  <c r="F78" i="20"/>
  <c r="E51" i="20"/>
  <c r="E52" i="20"/>
  <c r="E53" i="20"/>
  <c r="E54" i="20"/>
  <c r="E55" i="20"/>
  <c r="E56" i="20"/>
  <c r="E57" i="20"/>
  <c r="E59" i="20"/>
  <c r="E60" i="20"/>
  <c r="E61" i="20"/>
  <c r="E62" i="20"/>
  <c r="E63" i="20"/>
  <c r="E64" i="20"/>
  <c r="E65" i="20"/>
  <c r="E66" i="20"/>
  <c r="E67" i="20"/>
  <c r="E68" i="20"/>
  <c r="E69" i="20"/>
  <c r="C78" i="20"/>
  <c r="I76" i="20"/>
  <c r="H76" i="20"/>
  <c r="G76" i="20"/>
  <c r="I75" i="20"/>
  <c r="H75" i="20"/>
  <c r="G75" i="20"/>
  <c r="C58" i="20"/>
  <c r="C72" i="20" s="1"/>
  <c r="C74" i="20"/>
  <c r="C79" i="20" s="1"/>
  <c r="C75" i="20"/>
  <c r="C76" i="20"/>
  <c r="G78" i="20"/>
  <c r="C91" i="20"/>
  <c r="H78" i="20"/>
  <c r="F76" i="20"/>
  <c r="E43" i="20"/>
  <c r="I78" i="20"/>
  <c r="I77" i="20"/>
  <c r="H77" i="20"/>
  <c r="G77" i="20"/>
  <c r="F77" i="20"/>
  <c r="F75" i="20"/>
  <c r="D78" i="20"/>
  <c r="D77" i="20"/>
  <c r="D76" i="20"/>
  <c r="D75" i="20"/>
  <c r="C77" i="20"/>
  <c r="G81" i="20"/>
  <c r="G91" i="20"/>
  <c r="G101" i="20" s="1"/>
  <c r="H81" i="20"/>
  <c r="H101" i="20" s="1"/>
  <c r="H91" i="20"/>
  <c r="I81" i="20"/>
  <c r="I101" i="20" s="1"/>
  <c r="I91" i="20"/>
  <c r="E100" i="20"/>
  <c r="C96" i="20"/>
  <c r="C83" i="20"/>
  <c r="C81" i="20"/>
  <c r="F81" i="20"/>
  <c r="C47" i="20"/>
  <c r="E47" i="20"/>
  <c r="E49" i="20"/>
  <c r="E48" i="20"/>
  <c r="C43" i="20"/>
  <c r="C101" i="20"/>
  <c r="E46" i="20"/>
  <c r="D96" i="20"/>
  <c r="E98" i="20"/>
  <c r="E99" i="20"/>
  <c r="E97" i="20"/>
  <c r="G96" i="20"/>
  <c r="H96" i="20"/>
  <c r="I96" i="20"/>
  <c r="F96" i="20"/>
  <c r="D91" i="20"/>
  <c r="D101" i="20" s="1"/>
  <c r="E93" i="20"/>
  <c r="E94" i="20"/>
  <c r="E95" i="20"/>
  <c r="E92" i="20"/>
  <c r="F91" i="20"/>
  <c r="E91" i="20"/>
  <c r="E82" i="20"/>
  <c r="E89" i="20"/>
  <c r="E88" i="20"/>
  <c r="E87" i="20"/>
  <c r="E86" i="20"/>
  <c r="E85" i="20"/>
  <c r="E84" i="20"/>
  <c r="I83" i="20"/>
  <c r="H83" i="20"/>
  <c r="G83" i="20"/>
  <c r="F83" i="20"/>
  <c r="E44" i="20"/>
  <c r="E45" i="20"/>
  <c r="E41" i="20"/>
  <c r="E42" i="20"/>
  <c r="E77" i="20" l="1"/>
  <c r="E81" i="20"/>
  <c r="E76" i="20"/>
  <c r="I72" i="20"/>
  <c r="I102" i="20" s="1"/>
  <c r="I103" i="20" s="1"/>
  <c r="E58" i="20"/>
  <c r="C102" i="20"/>
  <c r="C103" i="20" s="1"/>
  <c r="H72" i="20"/>
  <c r="E83" i="20"/>
  <c r="E96" i="20"/>
  <c r="F72" i="20"/>
  <c r="F102" i="20" s="1"/>
  <c r="E78" i="20"/>
  <c r="I79" i="20"/>
  <c r="H79" i="20"/>
  <c r="E75" i="20"/>
  <c r="D102" i="20"/>
  <c r="D103" i="20" s="1"/>
  <c r="F79" i="20"/>
  <c r="H102" i="20"/>
  <c r="H103" i="20" s="1"/>
  <c r="G74" i="20"/>
  <c r="G79" i="20" s="1"/>
  <c r="G72" i="20"/>
  <c r="F101" i="20"/>
  <c r="D74" i="20"/>
  <c r="D79" i="20" s="1"/>
  <c r="E79" i="20" l="1"/>
  <c r="E101" i="20"/>
  <c r="F103" i="20"/>
  <c r="G102" i="20"/>
  <c r="E72" i="20"/>
  <c r="E74" i="20"/>
  <c r="G103" i="20" l="1"/>
  <c r="E102" i="20"/>
  <c r="E103" i="20" s="1"/>
</calcChain>
</file>

<file path=xl/sharedStrings.xml><?xml version="1.0" encoding="utf-8"?>
<sst xmlns="http://schemas.openxmlformats.org/spreadsheetml/2006/main" count="136" uniqueCount="131">
  <si>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</si>
  <si>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</si>
  <si>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</si>
  <si>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</si>
  <si>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</si>
  <si>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</si>
  <si>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</si>
  <si>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</si>
  <si>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</si>
  <si>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</si>
  <si>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</si>
  <si>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</si>
  <si>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</si>
  <si>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</si>
  <si>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</si>
  <si>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</si>
  <si>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придбання (виготовлення) інших необоротних матеріальних активів</t>
  </si>
  <si>
    <t>модернізація, модифікація (добудова, дообладнання, реконструкція) основних засобів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</si>
  <si>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</si>
  <si>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ІV 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</si>
  <si>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</si>
  <si>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</si>
  <si>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</si>
  <si>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</si>
  <si>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</si>
  <si>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</si>
  <si>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</si>
  <si>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</si>
  <si>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</si>
  <si>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</si>
  <si>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</si>
  <si>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</si>
  <si>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 xml:space="preserve">                                (посада)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</si>
  <si>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</si>
  <si>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</si>
  <si>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</si>
  <si>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</si>
  <si>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</si>
  <si>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Інші витрати (розшифрувати)</t>
  </si>
  <si>
    <t>Керівник</t>
  </si>
  <si>
    <t>Х</t>
  </si>
  <si>
    <t>Одиниця виміру, грн.</t>
  </si>
  <si>
    <t>I. Фінансові результати</t>
  </si>
  <si>
    <t>Попередній</t>
  </si>
  <si>
    <t>Уточнений</t>
  </si>
  <si>
    <t>Зміни</t>
  </si>
  <si>
    <t>зробити позначку "Х"</t>
  </si>
  <si>
    <t>Дохід (виручка) від реалізації продукції (товарів, робіт, послуг)</t>
  </si>
  <si>
    <t>Дохід з місцевого бюджету за цільовими програмами, у тому числі:</t>
  </si>
  <si>
    <t>тис. грн.</t>
  </si>
  <si>
    <t>Амортизація</t>
  </si>
  <si>
    <t>Капітальні інвестиції, усього, у тому числі:</t>
  </si>
  <si>
    <t>Доходи і витрати від операційної діяльності (деталізація)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</si>
  <si>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</si>
  <si>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</si>
  <si>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</si>
  <si>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на 1.07</t>
  </si>
  <si>
    <t>на 1.10</t>
  </si>
  <si>
    <t>на 1.01</t>
  </si>
  <si>
    <t>на 1.04</t>
  </si>
  <si>
    <t>Податкова заборгованість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</si>
  <si>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</si>
  <si>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</si>
  <si>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</si>
  <si>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</si>
  <si>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</si>
  <si>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</si>
  <si>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</si>
  <si>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</si>
  <si>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Штатна чисельність працівників</t>
  </si>
  <si>
    <t>Заборгованість перед працівниками за заробітною платою</t>
  </si>
  <si>
    <t>Заробітна плата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</si>
  <si>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</si>
  <si>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</si>
  <si>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</si>
  <si>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</si>
  <si>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</si>
  <si>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</si>
  <si>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</si>
  <si>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</si>
  <si>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</si>
  <si>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</si>
  <si>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</si>
  <si>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</si>
  <si>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</si>
  <si>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Оплата комунальних послуг та енергоносіїв, в тому числі:</t>
  </si>
  <si>
    <t>Соціальне забезпечення</t>
  </si>
  <si>
    <t>Інші поточні видатки</t>
  </si>
  <si>
    <t>Разом (сума рядків 200 - 320)</t>
  </si>
  <si>
    <t>*Розшифрувати за напрямками витрат, які несе підприємство</t>
  </si>
  <si>
    <t>Інші доходи від операційної діяльності, в т.ч.:</t>
  </si>
  <si>
    <t>дохід від реалізації необоротних активів</t>
  </si>
  <si>
    <t>Інші операційні витрати (розшифрувати*)</t>
  </si>
  <si>
    <t>ІІ. Елементи операційних витрат</t>
  </si>
  <si>
    <t>Матеріальні затрати</t>
  </si>
  <si>
    <t>Витрати на оплату праці</t>
  </si>
  <si>
    <t>Витрати</t>
  </si>
  <si>
    <t>Відрахування на соціальні заходи</t>
  </si>
  <si>
    <t>Інші операційні витрати</t>
  </si>
  <si>
    <t>Разом (сума рядків 400 - 440)</t>
  </si>
  <si>
    <t>Дохід з місцевого бюджету за програмою підтримки</t>
  </si>
  <si>
    <t>Вартість основних засобів</t>
  </si>
  <si>
    <t>Дебіторська заборгованість</t>
  </si>
  <si>
    <t>Кредиторська заборгованість</t>
  </si>
  <si>
    <t>Комунальне підприємство</t>
  </si>
  <si>
    <t>тис.грн</t>
  </si>
  <si>
    <t>Комунальна власність</t>
  </si>
  <si>
    <t>V. Додаткова інформація</t>
  </si>
  <si>
    <t>Охорона здоров'я</t>
  </si>
  <si>
    <t>Міністерство охорони здоров'я України</t>
  </si>
  <si>
    <t>39300, Полтавська область, Новосанжарський район, смт Нові Санжари, вулиця Шевченка, буд. 51/49</t>
  </si>
  <si>
    <t>01999425</t>
  </si>
  <si>
    <t>Діяльність лікарняних закладів</t>
  </si>
  <si>
    <t>86.10</t>
  </si>
  <si>
    <t>(05344)31750</t>
  </si>
  <si>
    <t>Гиря Ольга Василівна</t>
  </si>
  <si>
    <t>дохід від операційної оренди активів, дохід від платних послуг</t>
  </si>
  <si>
    <t>О.В.Гиря</t>
  </si>
  <si>
    <t>Полтавська область, Полтавський район</t>
  </si>
  <si>
    <t xml:space="preserve">В.о. головного лікаря КНП "Новосанжарська ЦЛ" </t>
  </si>
  <si>
    <t>ФІНАНСОВИЙ ПЛАН ПІДПРИЄМСТВА НА 2022 рік</t>
  </si>
  <si>
    <t>Довідка: факт минулого року 2021 р.</t>
  </si>
  <si>
    <t>Довідка: фінансовий план поточного року 2021 р.</t>
  </si>
  <si>
    <t>Плановий рік  (усього)       2022 рік</t>
  </si>
  <si>
    <t>ЗАТВЕРДЖЕНО</t>
  </si>
  <si>
    <t>Рішення двадцять сьомої сесії Новосанжарської селищної ради восьмого скликання від 14.12.2022 № 5</t>
  </si>
  <si>
    <t>Новосанжарський селищний голова</t>
  </si>
  <si>
    <t>_________________ Геннадій СУПРУН</t>
  </si>
  <si>
    <t xml:space="preserve">       14 грудня 2022 року</t>
  </si>
  <si>
    <t>Проєкт</t>
  </si>
  <si>
    <t>КОМУНАЛЬНЕ НЕКОМЕРЦІЙНЕ ПІДПРИЄМСТВО "НОВОСАНЖАРСЬКА ЦЕНТРАЛЬНА ЛІКАРНЯ НОВОСАНЖАРСЬКОЇ СЕЛИЩНОЇ РАДИ ПОЛТАВСЬКОГО РАЙОНУ ПОЛТАВСЬКОЇ ОБЛАСТІ"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</si>
</sst>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_₴_-;\-* #,##0.00_₴_-;_-* &quot;-&quot;??_₴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(* #,##0.0_);_(* \(#,##0.0\);_(* &quot;-&quot;_);_(@_)"/>
  </numFmts>
  <fonts count="6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52"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" borderId="0" applyNumberFormat="0" applyBorder="0" applyAlignment="0" applyProtection="0"/>
    <xf numFmtId="0" fontId="1" fillId="2" borderId="0" applyNumberFormat="0" applyBorder="0" applyAlignment="0" applyProtection="0"/>
    <xf numFmtId="0" fontId="28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9" fillId="12" borderId="0" applyNumberFormat="0" applyBorder="0" applyAlignment="0" applyProtection="0"/>
    <xf numFmtId="0" fontId="11" fillId="12" borderId="0" applyNumberFormat="0" applyBorder="0" applyAlignment="0" applyProtection="0"/>
    <xf numFmtId="0" fontId="29" fillId="9" borderId="0" applyNumberFormat="0" applyBorder="0" applyAlignment="0" applyProtection="0"/>
    <xf numFmtId="0" fontId="11" fillId="9" borderId="0" applyNumberFormat="0" applyBorder="0" applyAlignment="0" applyProtection="0"/>
    <xf numFmtId="0" fontId="29" fillId="10" borderId="0" applyNumberFormat="0" applyBorder="0" applyAlignment="0" applyProtection="0"/>
    <xf numFmtId="0" fontId="11" fillId="10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9" fillId="21" borderId="2" applyNumberFormat="0" applyAlignment="0" applyProtection="0"/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168" fontId="9" fillId="0" borderId="0" applyFont="0" applyFill="0" applyBorder="0" applyAlignment="0" applyProtection="0"/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0" fontId="23" fillId="0" borderId="0" applyNumberFormat="0" applyFill="0" applyBorder="0" applyAlignment="0" applyProtection="0"/>
    <xf numFmtId="171" fontId="31" fillId="0" borderId="0" applyAlignment="0">
      <alignment wrapText="1"/>
    </xf>
    <xf numFmtId="0" fontId="26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33" fillId="22" borderId="7">
      <alignment horizontal="left" vertical="center"/>
      <protection locked="0"/>
    </xf>
    <xf numFmtId="49" fontId="33" fillId="22" borderId="7">
      <alignment horizontal="left" vertical="center"/>
    </xf>
    <xf numFmtId="4" fontId="33" fillId="22" borderId="7">
      <alignment horizontal="right" vertical="center"/>
      <protection locked="0"/>
    </xf>
    <xf numFmtId="4" fontId="33" fillId="22" borderId="7">
      <alignment horizontal="right" vertical="center"/>
    </xf>
    <xf numFmtId="4" fontId="34" fillId="22" borderId="7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</xf>
    <xf numFmtId="49" fontId="30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</xf>
    <xf numFmtId="4" fontId="30" fillId="22" borderId="3">
      <alignment horizontal="right" vertical="center"/>
    </xf>
    <xf numFmtId="4" fontId="34" fillId="22" borderId="3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" fontId="42" fillId="0" borderId="3">
      <alignment horizontal="right" vertical="center"/>
      <protection locked="0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" fontId="43" fillId="0" borderId="3">
      <alignment horizontal="right" vertical="center"/>
      <protection locked="0"/>
    </xf>
    <xf numFmtId="4" fontId="43" fillId="0" borderId="3">
      <alignment horizontal="right" vertical="center"/>
    </xf>
    <xf numFmtId="49" fontId="41" fillId="0" borderId="3">
      <alignment horizontal="left" vertical="center"/>
      <protection locked="0"/>
    </xf>
    <xf numFmtId="49" fontId="42" fillId="0" borderId="3">
      <alignment horizontal="left" vertical="center"/>
      <protection locked="0"/>
    </xf>
    <xf numFmtId="4" fontId="41" fillId="0" borderId="3">
      <alignment horizontal="right" vertical="center"/>
      <protection locked="0"/>
    </xf>
    <xf numFmtId="0" fontId="24" fillId="0" borderId="8" applyNumberFormat="0" applyFill="0" applyAlignment="0" applyProtection="0"/>
    <xf numFmtId="0" fontId="21" fillId="23" borderId="0" applyNumberFormat="0" applyBorder="0" applyAlignment="0" applyProtection="0"/>
    <xf numFmtId="0" fontId="9" fillId="0" borderId="0"/>
    <xf numFmtId="0" fontId="9" fillId="0" borderId="0"/>
    <xf numFmtId="0" fontId="2" fillId="24" borderId="9" applyNumberFormat="0" applyFont="0" applyAlignment="0" applyProtection="0"/>
    <xf numFmtId="4" fontId="45" fillId="25" borderId="3">
      <alignment horizontal="right" vertical="center"/>
      <protection locked="0"/>
    </xf>
    <xf numFmtId="4" fontId="45" fillId="26" borderId="3">
      <alignment horizontal="right" vertical="center"/>
      <protection locked="0"/>
    </xf>
    <xf numFmtId="4" fontId="45" fillId="27" borderId="3">
      <alignment horizontal="right" vertical="center"/>
      <protection locked="0"/>
    </xf>
    <xf numFmtId="0" fontId="13" fillId="20" borderId="10" applyNumberFormat="0" applyAlignment="0" applyProtection="0"/>
    <xf numFmtId="49" fontId="30" fillId="0" borderId="3">
      <alignment horizontal="left" vertical="center" wrapText="1"/>
      <protection locked="0"/>
    </xf>
    <xf numFmtId="49" fontId="30" fillId="0" borderId="3">
      <alignment horizontal="left" vertical="center" wrapText="1"/>
      <protection locked="0"/>
    </xf>
    <xf numFmtId="0" fontId="20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11" fillId="16" borderId="0" applyNumberFormat="0" applyBorder="0" applyAlignment="0" applyProtection="0"/>
    <xf numFmtId="0" fontId="29" fillId="17" borderId="0" applyNumberFormat="0" applyBorder="0" applyAlignment="0" applyProtection="0"/>
    <xf numFmtId="0" fontId="11" fillId="17" borderId="0" applyNumberFormat="0" applyBorder="0" applyAlignment="0" applyProtection="0"/>
    <xf numFmtId="0" fontId="29" fillId="18" borderId="0" applyNumberFormat="0" applyBorder="0" applyAlignment="0" applyProtection="0"/>
    <xf numFmtId="0" fontId="11" fillId="18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9" borderId="0" applyNumberFormat="0" applyBorder="0" applyAlignment="0" applyProtection="0"/>
    <xf numFmtId="0" fontId="11" fillId="19" borderId="0" applyNumberFormat="0" applyBorder="0" applyAlignment="0" applyProtection="0"/>
    <xf numFmtId="0" fontId="46" fillId="7" borderId="1" applyNumberFormat="0" applyAlignment="0" applyProtection="0"/>
    <xf numFmtId="0" fontId="12" fillId="7" borderId="1" applyNumberFormat="0" applyAlignment="0" applyProtection="0"/>
    <xf numFmtId="0" fontId="47" fillId="20" borderId="10" applyNumberFormat="0" applyAlignment="0" applyProtection="0"/>
    <xf numFmtId="0" fontId="13" fillId="20" borderId="10" applyNumberFormat="0" applyAlignment="0" applyProtection="0"/>
    <xf numFmtId="0" fontId="48" fillId="20" borderId="1" applyNumberFormat="0" applyAlignment="0" applyProtection="0"/>
    <xf numFmtId="0" fontId="14" fillId="20" borderId="1" applyNumberFormat="0" applyAlignment="0" applyProtection="0"/>
    <xf numFmtId="172" fontId="9" fillId="0" borderId="0" applyFont="0" applyFill="0" applyBorder="0" applyAlignment="0" applyProtection="0"/>
    <xf numFmtId="0" fontId="49" fillId="0" borderId="4" applyNumberFormat="0" applyFill="0" applyAlignment="0" applyProtection="0"/>
    <xf numFmtId="0" fontId="15" fillId="0" borderId="4" applyNumberFormat="0" applyFill="0" applyAlignment="0" applyProtection="0"/>
    <xf numFmtId="0" fontId="50" fillId="0" borderId="5" applyNumberFormat="0" applyFill="0" applyAlignment="0" applyProtection="0"/>
    <xf numFmtId="0" fontId="16" fillId="0" borderId="5" applyNumberFormat="0" applyFill="0" applyAlignment="0" applyProtection="0"/>
    <xf numFmtId="0" fontId="51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18" fillId="0" borderId="11" applyNumberFormat="0" applyFill="0" applyAlignment="0" applyProtection="0"/>
    <xf numFmtId="0" fontId="53" fillId="21" borderId="2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23" borderId="0" applyNumberFormat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65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5" fillId="3" borderId="0" applyNumberFormat="0" applyBorder="0" applyAlignment="0" applyProtection="0"/>
    <xf numFmtId="0" fontId="22" fillId="3" borderId="0" applyNumberFormat="0" applyBorder="0" applyAlignment="0" applyProtection="0"/>
    <xf numFmtId="0" fontId="5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4" borderId="9" applyNumberFormat="0" applyFont="0" applyAlignment="0" applyProtection="0"/>
    <xf numFmtId="0" fontId="9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8" applyNumberFormat="0" applyFill="0" applyAlignment="0" applyProtection="0"/>
    <xf numFmtId="0" fontId="24" fillId="0" borderId="8" applyNumberFormat="0" applyFill="0" applyAlignment="0" applyProtection="0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3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2" fillId="4" borderId="0" applyNumberFormat="0" applyBorder="0" applyAlignment="0" applyProtection="0"/>
    <xf numFmtId="0" fontId="26" fillId="4" borderId="0" applyNumberFormat="0" applyBorder="0" applyAlignment="0" applyProtection="0"/>
    <xf numFmtId="176" fontId="63" fillId="22" borderId="12" applyFill="0" applyBorder="0">
      <alignment horizontal="center" vertical="center" wrapText="1"/>
      <protection locked="0"/>
    </xf>
    <xf numFmtId="171" fontId="64" fillId="0" borderId="0">
      <alignment wrapText="1"/>
    </xf>
    <xf numFmtId="171" fontId="31" fillId="0" borderId="0">
      <alignment wrapText="1"/>
    </xf>
  </cellStyleXfs>
  <cellXfs count="78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70" fontId="5" fillId="0" borderId="3" xfId="0" applyNumberFormat="1" applyFont="1" applyFill="1" applyBorder="1" applyAlignment="1">
      <alignment horizontal="center" vertical="center" wrapText="1"/>
    </xf>
    <xf numFmtId="170" fontId="6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0" fontId="5" fillId="0" borderId="0" xfId="0" applyNumberFormat="1" applyFont="1" applyFill="1" applyBorder="1" applyAlignment="1">
      <alignment horizontal="right" vertical="center" wrapText="1"/>
    </xf>
    <xf numFmtId="17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/>
    </xf>
    <xf numFmtId="0" fontId="5" fillId="0" borderId="3" xfId="0" quotePrefix="1" applyNumberFormat="1" applyFont="1" applyFill="1" applyBorder="1" applyAlignment="1">
      <alignment horizontal="center" vertical="center" wrapText="1"/>
    </xf>
    <xf numFmtId="173" fontId="5" fillId="0" borderId="3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173" fontId="5" fillId="0" borderId="0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16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70" fontId="5" fillId="0" borderId="0" xfId="0" applyNumberFormat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I323"/>
  <sheetViews>
    <sheetView tabSelected="1" topLeftCell="A93" zoomScale="85" zoomScaleNormal="75" zoomScaleSheetLayoutView="70" workbookViewId="0">
      <selection activeCell="A36" sqref="A36:A37"/>
    </sheetView>
  </sheetViews>
  <sheetFormatPr defaultRowHeight="18.75"/>
  <cols>
    <col min="1" max="1" width="61.7109375" style="3" customWidth="1"/>
    <col min="2" max="2" width="11.140625" style="16" customWidth="1"/>
    <col min="3" max="3" width="12.5703125" style="16" customWidth="1"/>
    <col min="4" max="4" width="15" style="16" customWidth="1"/>
    <col min="5" max="5" width="14.28515625" style="3" customWidth="1"/>
    <col min="6" max="6" width="12.28515625" style="3" customWidth="1"/>
    <col min="7" max="7" width="13.42578125" style="3" customWidth="1"/>
    <col min="8" max="8" width="15.85546875" style="3" customWidth="1"/>
    <col min="9" max="9" width="17.85546875" style="3" customWidth="1"/>
    <col min="10" max="10" width="9.140625" style="3"/>
    <col min="11" max="11" width="9.7109375" style="3" bestFit="1" customWidth="1"/>
    <col min="12" max="16384" width="9.140625" style="3"/>
  </cols>
  <sheetData>
    <row r="2" spans="1:9" hidden="1">
      <c r="F2" s="64"/>
      <c r="G2" s="65"/>
      <c r="H2" s="65"/>
      <c r="I2" s="65"/>
    </row>
    <row r="3" spans="1:9" hidden="1">
      <c r="F3" s="65"/>
      <c r="G3" s="65"/>
      <c r="H3" s="65"/>
      <c r="I3" s="65"/>
    </row>
    <row r="4" spans="1:9" ht="31.5" hidden="1" customHeight="1">
      <c r="F4" s="65"/>
      <c r="G4" s="65"/>
      <c r="H4" s="65"/>
      <c r="I4" s="65"/>
    </row>
    <row r="5" spans="1:9" ht="31.9" customHeight="1">
      <c r="A5" s="49"/>
      <c r="F5" s="48"/>
      <c r="G5" s="68" t="s">
        <v>124</v>
      </c>
      <c r="H5" s="68"/>
      <c r="I5" s="68"/>
    </row>
    <row r="6" spans="1:9" ht="66.599999999999994" customHeight="1">
      <c r="G6" s="69" t="s">
        <v>125</v>
      </c>
      <c r="H6" s="69"/>
      <c r="I6" s="69"/>
    </row>
    <row r="7" spans="1:9" ht="46.9" customHeight="1">
      <c r="A7" s="24"/>
      <c r="G7" s="69" t="s">
        <v>126</v>
      </c>
      <c r="H7" s="69"/>
      <c r="I7" s="69"/>
    </row>
    <row r="8" spans="1:9" ht="32.450000000000003" customHeight="1">
      <c r="A8" s="29"/>
      <c r="G8" s="59" t="s">
        <v>127</v>
      </c>
      <c r="H8" s="59"/>
      <c r="I8" s="59"/>
    </row>
    <row r="9" spans="1:9">
      <c r="G9" s="59" t="s">
        <v>128</v>
      </c>
      <c r="H9" s="59"/>
      <c r="I9" s="59"/>
    </row>
    <row r="11" spans="1:9" hidden="1"/>
    <row r="12" spans="1:9">
      <c r="H12" s="15" t="s">
        <v>129</v>
      </c>
      <c r="I12" s="5"/>
    </row>
    <row r="13" spans="1:9">
      <c r="H13" s="15" t="s">
        <v>43</v>
      </c>
      <c r="I13" s="5"/>
    </row>
    <row r="14" spans="1:9">
      <c r="H14" s="15" t="s">
        <v>44</v>
      </c>
      <c r="I14" s="5" t="s">
        <v>40</v>
      </c>
    </row>
    <row r="15" spans="1:9">
      <c r="H15" s="15" t="s">
        <v>45</v>
      </c>
      <c r="I15" s="5"/>
    </row>
    <row r="16" spans="1:9">
      <c r="H16" s="61" t="s">
        <v>46</v>
      </c>
      <c r="I16" s="62"/>
    </row>
    <row r="18" spans="1:9" ht="5.25" customHeight="1"/>
    <row r="19" spans="1:9" ht="8.25" hidden="1" customHeight="1">
      <c r="B19" s="70"/>
      <c r="C19" s="70"/>
      <c r="D19" s="70"/>
      <c r="E19" s="70"/>
      <c r="H19" s="63" t="s">
        <v>34</v>
      </c>
      <c r="I19" s="63"/>
    </row>
    <row r="20" spans="1:9" ht="129.75" customHeight="1">
      <c r="A20" s="26" t="s">
        <v>8</v>
      </c>
      <c r="B20" s="60" t="s">
        <v>130</v>
      </c>
      <c r="C20" s="60"/>
      <c r="D20" s="60"/>
      <c r="E20" s="60"/>
      <c r="F20" s="60"/>
      <c r="G20" s="30"/>
      <c r="H20" s="15" t="s">
        <v>25</v>
      </c>
      <c r="I20" s="51" t="s">
        <v>111</v>
      </c>
    </row>
    <row r="21" spans="1:9">
      <c r="A21" s="26" t="s">
        <v>9</v>
      </c>
      <c r="B21" s="55" t="s">
        <v>104</v>
      </c>
      <c r="C21" s="55"/>
      <c r="D21" s="55"/>
      <c r="E21" s="55"/>
      <c r="F21" s="22"/>
      <c r="G21" s="28"/>
      <c r="H21" s="15" t="s">
        <v>24</v>
      </c>
      <c r="I21" s="5">
        <v>150</v>
      </c>
    </row>
    <row r="22" spans="1:9" ht="25.9" customHeight="1">
      <c r="A22" s="26" t="s">
        <v>14</v>
      </c>
      <c r="B22" s="55" t="s">
        <v>118</v>
      </c>
      <c r="C22" s="55"/>
      <c r="D22" s="55"/>
      <c r="E22" s="55"/>
      <c r="F22" s="22"/>
      <c r="G22" s="28"/>
      <c r="H22" s="15" t="s">
        <v>23</v>
      </c>
      <c r="I22" s="5">
        <v>5323455100</v>
      </c>
    </row>
    <row r="23" spans="1:9">
      <c r="A23" s="26" t="s">
        <v>18</v>
      </c>
      <c r="B23" s="55" t="s">
        <v>109</v>
      </c>
      <c r="C23" s="55"/>
      <c r="D23" s="55"/>
      <c r="E23" s="55"/>
      <c r="F23" s="23"/>
      <c r="G23" s="30"/>
      <c r="H23" s="15" t="s">
        <v>4</v>
      </c>
      <c r="I23" s="5"/>
    </row>
    <row r="24" spans="1:9">
      <c r="A24" s="26" t="s">
        <v>11</v>
      </c>
      <c r="B24" s="55" t="s">
        <v>108</v>
      </c>
      <c r="C24" s="55"/>
      <c r="D24" s="55"/>
      <c r="E24" s="55"/>
      <c r="F24" s="23"/>
      <c r="G24" s="30"/>
      <c r="H24" s="15" t="s">
        <v>3</v>
      </c>
      <c r="I24" s="5">
        <v>91500</v>
      </c>
    </row>
    <row r="25" spans="1:9">
      <c r="A25" s="26" t="s">
        <v>10</v>
      </c>
      <c r="B25" s="55" t="s">
        <v>112</v>
      </c>
      <c r="C25" s="55"/>
      <c r="D25" s="55"/>
      <c r="E25" s="55"/>
      <c r="F25" s="23"/>
      <c r="G25" s="31"/>
      <c r="H25" s="32" t="s">
        <v>5</v>
      </c>
      <c r="I25" s="5" t="s">
        <v>113</v>
      </c>
    </row>
    <row r="26" spans="1:9">
      <c r="A26" s="26" t="s">
        <v>41</v>
      </c>
      <c r="B26" s="55" t="s">
        <v>105</v>
      </c>
      <c r="C26" s="55"/>
      <c r="D26" s="55"/>
      <c r="E26" s="55"/>
      <c r="F26" s="55" t="s">
        <v>30</v>
      </c>
      <c r="G26" s="56"/>
      <c r="H26" s="57"/>
      <c r="I26" s="6" t="s">
        <v>40</v>
      </c>
    </row>
    <row r="27" spans="1:9">
      <c r="A27" s="26" t="s">
        <v>15</v>
      </c>
      <c r="B27" s="55" t="s">
        <v>106</v>
      </c>
      <c r="C27" s="55"/>
      <c r="D27" s="55"/>
      <c r="E27" s="55"/>
      <c r="F27" s="55" t="s">
        <v>31</v>
      </c>
      <c r="G27" s="56"/>
      <c r="H27" s="57"/>
      <c r="I27" s="11"/>
    </row>
    <row r="28" spans="1:9">
      <c r="A28" s="26" t="s">
        <v>21</v>
      </c>
      <c r="B28" s="58">
        <v>195</v>
      </c>
      <c r="C28" s="58"/>
      <c r="D28" s="58"/>
      <c r="E28" s="58"/>
      <c r="F28" s="23"/>
      <c r="G28" s="23"/>
      <c r="H28" s="23"/>
      <c r="I28" s="30"/>
    </row>
    <row r="29" spans="1:9" ht="44.45" customHeight="1">
      <c r="A29" s="26" t="s">
        <v>6</v>
      </c>
      <c r="B29" s="58" t="s">
        <v>110</v>
      </c>
      <c r="C29" s="58"/>
      <c r="D29" s="58"/>
      <c r="E29" s="58"/>
      <c r="F29" s="58"/>
      <c r="G29" s="22"/>
      <c r="H29" s="22"/>
      <c r="I29" s="28"/>
    </row>
    <row r="30" spans="1:9">
      <c r="A30" s="26" t="s">
        <v>7</v>
      </c>
      <c r="B30" s="58" t="s">
        <v>114</v>
      </c>
      <c r="C30" s="58"/>
      <c r="D30" s="58"/>
      <c r="E30" s="58"/>
      <c r="F30" s="23"/>
      <c r="G30" s="23"/>
      <c r="H30" s="23"/>
      <c r="I30" s="30"/>
    </row>
    <row r="31" spans="1:9">
      <c r="A31" s="26" t="s">
        <v>39</v>
      </c>
      <c r="B31" s="58" t="s">
        <v>115</v>
      </c>
      <c r="C31" s="58"/>
      <c r="D31" s="58"/>
      <c r="E31" s="58"/>
      <c r="F31" s="22"/>
      <c r="G31" s="22"/>
      <c r="H31" s="22"/>
      <c r="I31" s="28"/>
    </row>
    <row r="33" spans="1:9">
      <c r="A33" s="68" t="s">
        <v>120</v>
      </c>
      <c r="B33" s="68"/>
      <c r="C33" s="68"/>
      <c r="D33" s="68"/>
      <c r="E33" s="68"/>
      <c r="F33" s="68"/>
      <c r="G33" s="68"/>
      <c r="H33" s="68"/>
      <c r="I33" s="68"/>
    </row>
    <row r="34" spans="1:9" ht="0.75" customHeight="1">
      <c r="A34" s="66"/>
      <c r="B34" s="66"/>
      <c r="C34" s="66"/>
      <c r="D34" s="66"/>
      <c r="E34" s="66"/>
      <c r="F34" s="66"/>
      <c r="G34" s="66"/>
      <c r="H34" s="66"/>
      <c r="I34" s="66"/>
    </row>
    <row r="35" spans="1:9">
      <c r="A35" s="21"/>
      <c r="B35" s="25"/>
      <c r="C35" s="21"/>
      <c r="D35" s="21"/>
      <c r="E35" s="21"/>
      <c r="F35" s="21"/>
      <c r="G35" s="21"/>
      <c r="H35" s="21"/>
      <c r="I35" s="21" t="s">
        <v>49</v>
      </c>
    </row>
    <row r="36" spans="1:9" ht="34.15" customHeight="1">
      <c r="A36" s="63" t="s">
        <v>35</v>
      </c>
      <c r="B36" s="67" t="s">
        <v>12</v>
      </c>
      <c r="C36" s="67" t="s">
        <v>121</v>
      </c>
      <c r="D36" s="67" t="s">
        <v>122</v>
      </c>
      <c r="E36" s="67" t="s">
        <v>123</v>
      </c>
      <c r="F36" s="67" t="s">
        <v>26</v>
      </c>
      <c r="G36" s="67"/>
      <c r="H36" s="67"/>
      <c r="I36" s="67"/>
    </row>
    <row r="37" spans="1:9" ht="78.75" customHeight="1">
      <c r="A37" s="63"/>
      <c r="B37" s="67"/>
      <c r="C37" s="67"/>
      <c r="D37" s="67"/>
      <c r="E37" s="67"/>
      <c r="F37" s="14" t="s">
        <v>27</v>
      </c>
      <c r="G37" s="14" t="s">
        <v>28</v>
      </c>
      <c r="H37" s="14" t="s">
        <v>29</v>
      </c>
      <c r="I37" s="14" t="s">
        <v>19</v>
      </c>
    </row>
    <row r="38" spans="1:9">
      <c r="A38" s="5">
        <v>1</v>
      </c>
      <c r="B38" s="6">
        <v>2</v>
      </c>
      <c r="C38" s="6">
        <v>3</v>
      </c>
      <c r="D38" s="6">
        <v>4</v>
      </c>
      <c r="E38" s="6">
        <v>5</v>
      </c>
      <c r="F38" s="6">
        <v>6</v>
      </c>
      <c r="G38" s="6">
        <v>7</v>
      </c>
      <c r="H38" s="6">
        <v>8</v>
      </c>
      <c r="I38" s="6">
        <v>9</v>
      </c>
    </row>
    <row r="39" spans="1:9">
      <c r="A39" s="71" t="s">
        <v>42</v>
      </c>
      <c r="B39" s="71"/>
      <c r="C39" s="71"/>
      <c r="D39" s="71"/>
      <c r="E39" s="71"/>
      <c r="F39" s="71"/>
      <c r="G39" s="71"/>
      <c r="H39" s="71"/>
      <c r="I39" s="72"/>
    </row>
    <row r="40" spans="1:9" s="4" customFormat="1">
      <c r="A40" s="74" t="s">
        <v>52</v>
      </c>
      <c r="B40" s="74"/>
      <c r="C40" s="74"/>
      <c r="D40" s="74"/>
      <c r="E40" s="74"/>
      <c r="F40" s="74"/>
      <c r="G40" s="74"/>
      <c r="H40" s="74"/>
      <c r="I40" s="74"/>
    </row>
    <row r="41" spans="1:9" s="4" customFormat="1" ht="37.5">
      <c r="A41" s="7" t="s">
        <v>47</v>
      </c>
      <c r="B41" s="8">
        <v>100</v>
      </c>
      <c r="C41" s="35"/>
      <c r="D41" s="35">
        <v>42300</v>
      </c>
      <c r="E41" s="35">
        <f t="shared" ref="E41:E46" si="0">SUM(F41:I41)</f>
        <v>56000</v>
      </c>
      <c r="F41" s="35">
        <v>13000</v>
      </c>
      <c r="G41" s="35">
        <v>13000</v>
      </c>
      <c r="H41" s="35">
        <v>13000</v>
      </c>
      <c r="I41" s="35">
        <v>17000</v>
      </c>
    </row>
    <row r="42" spans="1:9" s="4" customFormat="1" ht="37.5">
      <c r="A42" s="7" t="s">
        <v>100</v>
      </c>
      <c r="B42" s="8">
        <v>110</v>
      </c>
      <c r="C42" s="35"/>
      <c r="D42" s="35">
        <v>7547.9</v>
      </c>
      <c r="E42" s="35">
        <f t="shared" si="0"/>
        <v>8015</v>
      </c>
      <c r="F42" s="35">
        <v>2003</v>
      </c>
      <c r="G42" s="35">
        <v>2004</v>
      </c>
      <c r="H42" s="35">
        <v>2003</v>
      </c>
      <c r="I42" s="35">
        <v>2005</v>
      </c>
    </row>
    <row r="43" spans="1:9" s="4" customFormat="1" ht="37.5">
      <c r="A43" s="7" t="s">
        <v>48</v>
      </c>
      <c r="B43" s="8">
        <v>120</v>
      </c>
      <c r="C43" s="35">
        <f>SUM(C44:C46)</f>
        <v>0</v>
      </c>
      <c r="D43" s="35">
        <v>0</v>
      </c>
      <c r="E43" s="35">
        <f t="shared" si="0"/>
        <v>0</v>
      </c>
      <c r="F43" s="35"/>
      <c r="G43" s="35"/>
      <c r="H43" s="35"/>
      <c r="I43" s="35"/>
    </row>
    <row r="44" spans="1:9" s="4" customFormat="1" ht="30.75" customHeight="1">
      <c r="A44" s="38"/>
      <c r="B44" s="39">
        <v>121</v>
      </c>
      <c r="C44" s="35"/>
      <c r="D44" s="35">
        <v>0</v>
      </c>
      <c r="E44" s="35">
        <f t="shared" si="0"/>
        <v>0</v>
      </c>
      <c r="F44" s="35"/>
      <c r="G44" s="35"/>
      <c r="H44" s="35"/>
      <c r="I44" s="35"/>
    </row>
    <row r="45" spans="1:9" s="4" customFormat="1">
      <c r="A45" s="38"/>
      <c r="B45" s="39">
        <v>122</v>
      </c>
      <c r="C45" s="35"/>
      <c r="D45" s="35">
        <v>0</v>
      </c>
      <c r="E45" s="35">
        <f>SUM(F45:I45)</f>
        <v>0</v>
      </c>
      <c r="F45" s="35"/>
      <c r="G45" s="35"/>
      <c r="H45" s="35"/>
      <c r="I45" s="35"/>
    </row>
    <row r="46" spans="1:9" s="4" customFormat="1">
      <c r="A46" s="38"/>
      <c r="B46" s="39">
        <v>123</v>
      </c>
      <c r="C46" s="35"/>
      <c r="D46" s="35">
        <v>0</v>
      </c>
      <c r="E46" s="35">
        <f t="shared" si="0"/>
        <v>0</v>
      </c>
      <c r="F46" s="35"/>
      <c r="G46" s="35"/>
      <c r="H46" s="35"/>
      <c r="I46" s="35"/>
    </row>
    <row r="47" spans="1:9" s="4" customFormat="1">
      <c r="A47" s="7" t="s">
        <v>90</v>
      </c>
      <c r="B47" s="8">
        <v>130</v>
      </c>
      <c r="C47" s="35">
        <f>SUM(C48:C49)</f>
        <v>0</v>
      </c>
      <c r="D47" s="35">
        <v>2200</v>
      </c>
      <c r="E47" s="35">
        <f>SUM(F47:I47)</f>
        <v>2000</v>
      </c>
      <c r="F47" s="35">
        <v>500</v>
      </c>
      <c r="G47" s="35">
        <v>500</v>
      </c>
      <c r="H47" s="35">
        <v>500</v>
      </c>
      <c r="I47" s="35">
        <v>500</v>
      </c>
    </row>
    <row r="48" spans="1:9" s="4" customFormat="1" ht="37.5">
      <c r="A48" s="38" t="s">
        <v>116</v>
      </c>
      <c r="B48" s="40">
        <v>131</v>
      </c>
      <c r="C48" s="35"/>
      <c r="D48" s="35">
        <v>2200</v>
      </c>
      <c r="E48" s="35">
        <f>SUM(F48:I48)</f>
        <v>2000</v>
      </c>
      <c r="F48" s="35">
        <v>500</v>
      </c>
      <c r="G48" s="35">
        <v>500</v>
      </c>
      <c r="H48" s="35">
        <v>500</v>
      </c>
      <c r="I48" s="35">
        <v>500</v>
      </c>
    </row>
    <row r="49" spans="1:9" s="4" customFormat="1">
      <c r="A49" s="38" t="s">
        <v>91</v>
      </c>
      <c r="B49" s="40">
        <v>132</v>
      </c>
      <c r="C49" s="35"/>
      <c r="D49" s="35">
        <v>0</v>
      </c>
      <c r="E49" s="35">
        <f>SUM(F49:I49)</f>
        <v>0</v>
      </c>
      <c r="F49" s="35">
        <v>0</v>
      </c>
      <c r="G49" s="35">
        <v>0</v>
      </c>
      <c r="H49" s="35">
        <v>0</v>
      </c>
      <c r="I49" s="35">
        <v>0</v>
      </c>
    </row>
    <row r="50" spans="1:9" s="2" customFormat="1">
      <c r="A50" s="77" t="s">
        <v>96</v>
      </c>
      <c r="B50" s="71"/>
      <c r="C50" s="71"/>
      <c r="D50" s="71"/>
      <c r="E50" s="71"/>
      <c r="F50" s="71"/>
      <c r="G50" s="71"/>
      <c r="H50" s="71"/>
      <c r="I50" s="72"/>
    </row>
    <row r="51" spans="1:9" s="2" customFormat="1">
      <c r="A51" s="7" t="s">
        <v>71</v>
      </c>
      <c r="B51" s="5">
        <v>200</v>
      </c>
      <c r="C51" s="12"/>
      <c r="D51" s="12">
        <v>29226</v>
      </c>
      <c r="E51" s="47">
        <f t="shared" ref="E51:E68" si="1">SUM(F51:I51)</f>
        <v>42000</v>
      </c>
      <c r="F51" s="35">
        <v>9500</v>
      </c>
      <c r="G51" s="35">
        <v>9500</v>
      </c>
      <c r="H51" s="35">
        <v>9500</v>
      </c>
      <c r="I51" s="35">
        <v>13500</v>
      </c>
    </row>
    <row r="52" spans="1:9" s="2" customFormat="1">
      <c r="A52" s="7" t="s">
        <v>72</v>
      </c>
      <c r="B52" s="5">
        <v>210</v>
      </c>
      <c r="C52" s="12"/>
      <c r="D52" s="12">
        <v>6429.4</v>
      </c>
      <c r="E52" s="47">
        <f t="shared" si="1"/>
        <v>9260</v>
      </c>
      <c r="F52" s="35">
        <v>2090</v>
      </c>
      <c r="G52" s="35">
        <v>2090</v>
      </c>
      <c r="H52" s="35">
        <v>2090</v>
      </c>
      <c r="I52" s="35">
        <v>2990</v>
      </c>
    </row>
    <row r="53" spans="1:9" s="2" customFormat="1">
      <c r="A53" s="7" t="s">
        <v>73</v>
      </c>
      <c r="B53" s="5">
        <v>220</v>
      </c>
      <c r="C53" s="12"/>
      <c r="D53" s="12">
        <v>1140.8</v>
      </c>
      <c r="E53" s="47">
        <f t="shared" si="1"/>
        <v>800</v>
      </c>
      <c r="F53" s="35">
        <v>200</v>
      </c>
      <c r="G53" s="35">
        <v>200</v>
      </c>
      <c r="H53" s="35">
        <v>200</v>
      </c>
      <c r="I53" s="35">
        <v>200</v>
      </c>
    </row>
    <row r="54" spans="1:9" s="2" customFormat="1">
      <c r="A54" s="7" t="s">
        <v>74</v>
      </c>
      <c r="B54" s="5">
        <v>230</v>
      </c>
      <c r="C54" s="12"/>
      <c r="D54" s="12">
        <v>5834.1</v>
      </c>
      <c r="E54" s="47">
        <f t="shared" si="1"/>
        <v>6640</v>
      </c>
      <c r="F54" s="35">
        <v>1108.5</v>
      </c>
      <c r="G54" s="35">
        <v>2516</v>
      </c>
      <c r="H54" s="35">
        <v>2676.8</v>
      </c>
      <c r="I54" s="35">
        <v>338.7</v>
      </c>
    </row>
    <row r="55" spans="1:9" s="2" customFormat="1">
      <c r="A55" s="7" t="s">
        <v>75</v>
      </c>
      <c r="B55" s="5">
        <v>240</v>
      </c>
      <c r="C55" s="12"/>
      <c r="D55" s="12">
        <v>150</v>
      </c>
      <c r="E55" s="47">
        <f t="shared" si="1"/>
        <v>200</v>
      </c>
      <c r="F55" s="35">
        <v>25</v>
      </c>
      <c r="G55" s="35">
        <v>25</v>
      </c>
      <c r="H55" s="35">
        <v>25</v>
      </c>
      <c r="I55" s="35">
        <v>125</v>
      </c>
    </row>
    <row r="56" spans="1:9" s="2" customFormat="1">
      <c r="A56" s="7" t="s">
        <v>76</v>
      </c>
      <c r="B56" s="5">
        <v>250</v>
      </c>
      <c r="C56" s="12"/>
      <c r="D56" s="12">
        <v>1111.2</v>
      </c>
      <c r="E56" s="47">
        <f t="shared" si="1"/>
        <v>900</v>
      </c>
      <c r="F56" s="35">
        <v>275</v>
      </c>
      <c r="G56" s="35">
        <v>275</v>
      </c>
      <c r="H56" s="35">
        <v>275</v>
      </c>
      <c r="I56" s="35">
        <v>75</v>
      </c>
    </row>
    <row r="57" spans="1:9" s="2" customFormat="1">
      <c r="A57" s="7" t="s">
        <v>77</v>
      </c>
      <c r="B57" s="5">
        <v>260</v>
      </c>
      <c r="C57" s="12"/>
      <c r="D57" s="12">
        <v>70</v>
      </c>
      <c r="E57" s="47">
        <f t="shared" si="1"/>
        <v>40</v>
      </c>
      <c r="F57" s="35">
        <v>10</v>
      </c>
      <c r="G57" s="35">
        <v>10</v>
      </c>
      <c r="H57" s="35">
        <v>10</v>
      </c>
      <c r="I57" s="35">
        <v>10</v>
      </c>
    </row>
    <row r="58" spans="1:9" s="2" customFormat="1" ht="37.5">
      <c r="A58" s="7" t="s">
        <v>85</v>
      </c>
      <c r="B58" s="5">
        <v>270</v>
      </c>
      <c r="C58" s="12">
        <f>C59+C60+C61+C62+C63+C64</f>
        <v>0</v>
      </c>
      <c r="D58" s="12">
        <f>D60+D61+D62+D63</f>
        <v>3968.4</v>
      </c>
      <c r="E58" s="47">
        <f>SUM(F58:I58)</f>
        <v>4930</v>
      </c>
      <c r="F58" s="47">
        <f>F60+F61+F62+F63</f>
        <v>2170.8000000000002</v>
      </c>
      <c r="G58" s="47">
        <f>G60+G61+G62+G63</f>
        <v>764.2</v>
      </c>
      <c r="H58" s="47">
        <f>H60+H61+H62+H63</f>
        <v>602.5</v>
      </c>
      <c r="I58" s="47">
        <f>I60+I61+I62+I63</f>
        <v>1392.5</v>
      </c>
    </row>
    <row r="59" spans="1:9" s="2" customFormat="1">
      <c r="A59" s="38" t="s">
        <v>78</v>
      </c>
      <c r="B59" s="5">
        <v>271</v>
      </c>
      <c r="C59" s="12"/>
      <c r="D59" s="12">
        <v>0</v>
      </c>
      <c r="E59" s="47">
        <f t="shared" si="1"/>
        <v>0</v>
      </c>
      <c r="F59" s="34"/>
      <c r="G59" s="34"/>
      <c r="H59" s="36"/>
      <c r="I59" s="36"/>
    </row>
    <row r="60" spans="1:9" s="2" customFormat="1">
      <c r="A60" s="38" t="s">
        <v>79</v>
      </c>
      <c r="B60" s="5">
        <v>272</v>
      </c>
      <c r="C60" s="12"/>
      <c r="D60" s="12">
        <v>268</v>
      </c>
      <c r="E60" s="47">
        <f t="shared" si="1"/>
        <v>230</v>
      </c>
      <c r="F60" s="54">
        <v>57.5</v>
      </c>
      <c r="G60" s="52">
        <v>57.5</v>
      </c>
      <c r="H60" s="52">
        <v>57.5</v>
      </c>
      <c r="I60" s="36">
        <v>57.5</v>
      </c>
    </row>
    <row r="61" spans="1:9" s="2" customFormat="1">
      <c r="A61" s="38" t="s">
        <v>80</v>
      </c>
      <c r="B61" s="5">
        <v>273</v>
      </c>
      <c r="C61" s="12"/>
      <c r="D61" s="12">
        <v>1325</v>
      </c>
      <c r="E61" s="47">
        <f t="shared" si="1"/>
        <v>1600</v>
      </c>
      <c r="F61" s="35">
        <v>500</v>
      </c>
      <c r="G61" s="35">
        <v>420</v>
      </c>
      <c r="H61" s="35">
        <v>420</v>
      </c>
      <c r="I61" s="35">
        <v>260</v>
      </c>
    </row>
    <row r="62" spans="1:9" s="2" customFormat="1">
      <c r="A62" s="38" t="s">
        <v>81</v>
      </c>
      <c r="B62" s="5">
        <v>274</v>
      </c>
      <c r="C62" s="12"/>
      <c r="D62" s="12">
        <v>2287.4</v>
      </c>
      <c r="E62" s="47">
        <f t="shared" si="1"/>
        <v>2600</v>
      </c>
      <c r="F62" s="35">
        <v>1588.3</v>
      </c>
      <c r="G62" s="35">
        <v>261.7</v>
      </c>
      <c r="H62" s="35">
        <v>100</v>
      </c>
      <c r="I62" s="35">
        <v>650</v>
      </c>
    </row>
    <row r="63" spans="1:9" s="2" customFormat="1">
      <c r="A63" s="38" t="s">
        <v>82</v>
      </c>
      <c r="B63" s="5">
        <v>275</v>
      </c>
      <c r="C63" s="12"/>
      <c r="D63" s="12">
        <v>88</v>
      </c>
      <c r="E63" s="47">
        <f t="shared" si="1"/>
        <v>500</v>
      </c>
      <c r="F63" s="35">
        <v>25</v>
      </c>
      <c r="G63" s="35">
        <v>25</v>
      </c>
      <c r="H63" s="35">
        <v>25</v>
      </c>
      <c r="I63" s="35">
        <v>425</v>
      </c>
    </row>
    <row r="64" spans="1:9" s="2" customFormat="1">
      <c r="A64" s="38" t="s">
        <v>83</v>
      </c>
      <c r="B64" s="5">
        <v>276</v>
      </c>
      <c r="C64" s="12"/>
      <c r="D64" s="12">
        <v>0</v>
      </c>
      <c r="E64" s="47">
        <f t="shared" si="1"/>
        <v>0</v>
      </c>
      <c r="F64" s="34"/>
      <c r="G64" s="34"/>
      <c r="H64" s="36"/>
      <c r="I64" s="36"/>
    </row>
    <row r="65" spans="1:9" s="2" customFormat="1" ht="56.25">
      <c r="A65" s="7" t="s">
        <v>84</v>
      </c>
      <c r="B65" s="5">
        <v>280</v>
      </c>
      <c r="C65" s="12"/>
      <c r="D65" s="12">
        <v>45</v>
      </c>
      <c r="E65" s="47">
        <f t="shared" si="1"/>
        <v>40</v>
      </c>
      <c r="F65" s="35">
        <v>10</v>
      </c>
      <c r="G65" s="35">
        <v>10</v>
      </c>
      <c r="H65" s="35">
        <v>10</v>
      </c>
      <c r="I65" s="35">
        <v>10</v>
      </c>
    </row>
    <row r="66" spans="1:9" s="2" customFormat="1">
      <c r="A66" s="7" t="s">
        <v>86</v>
      </c>
      <c r="B66" s="5">
        <v>290</v>
      </c>
      <c r="C66" s="12"/>
      <c r="D66" s="12">
        <v>208</v>
      </c>
      <c r="E66" s="47">
        <f t="shared" si="1"/>
        <v>205</v>
      </c>
      <c r="F66" s="35">
        <v>51.2</v>
      </c>
      <c r="G66" s="35">
        <v>51.3</v>
      </c>
      <c r="H66" s="35">
        <v>51.2</v>
      </c>
      <c r="I66" s="35">
        <v>51.3</v>
      </c>
    </row>
    <row r="67" spans="1:9" s="2" customFormat="1">
      <c r="A67" s="7" t="s">
        <v>87</v>
      </c>
      <c r="B67" s="5">
        <v>300</v>
      </c>
      <c r="C67" s="12"/>
      <c r="D67" s="12">
        <v>450</v>
      </c>
      <c r="E67" s="47">
        <f t="shared" si="1"/>
        <v>250</v>
      </c>
      <c r="F67" s="35">
        <v>62.5</v>
      </c>
      <c r="G67" s="35">
        <v>62.5</v>
      </c>
      <c r="H67" s="35">
        <v>62.5</v>
      </c>
      <c r="I67" s="35">
        <v>62.5</v>
      </c>
    </row>
    <row r="68" spans="1:9" s="2" customFormat="1">
      <c r="A68" s="7" t="s">
        <v>50</v>
      </c>
      <c r="B68" s="5">
        <v>310</v>
      </c>
      <c r="C68" s="12"/>
      <c r="D68" s="12">
        <v>0</v>
      </c>
      <c r="E68" s="47">
        <f t="shared" si="1"/>
        <v>0</v>
      </c>
      <c r="F68" s="35"/>
      <c r="G68" s="35"/>
      <c r="H68" s="35"/>
      <c r="I68" s="35"/>
    </row>
    <row r="69" spans="1:9" s="2" customFormat="1">
      <c r="A69" s="7" t="s">
        <v>92</v>
      </c>
      <c r="B69" s="5">
        <v>320</v>
      </c>
      <c r="C69" s="12"/>
      <c r="D69" s="12">
        <v>0</v>
      </c>
      <c r="E69" s="47">
        <f>SUM(F69:I69)</f>
        <v>0</v>
      </c>
      <c r="F69" s="35"/>
      <c r="G69" s="35"/>
      <c r="H69" s="35"/>
      <c r="I69" s="35"/>
    </row>
    <row r="70" spans="1:9" s="2" customFormat="1">
      <c r="A70" s="7"/>
      <c r="B70" s="5">
        <v>321</v>
      </c>
      <c r="C70" s="12"/>
      <c r="D70" s="12"/>
      <c r="E70" s="47"/>
      <c r="F70" s="35"/>
      <c r="G70" s="35"/>
      <c r="H70" s="35"/>
      <c r="I70" s="35"/>
    </row>
    <row r="71" spans="1:9" s="2" customFormat="1">
      <c r="A71" s="7"/>
      <c r="B71" s="5">
        <v>322</v>
      </c>
      <c r="C71" s="12"/>
      <c r="D71" s="12"/>
      <c r="E71" s="47"/>
      <c r="F71" s="35"/>
      <c r="G71" s="35"/>
      <c r="H71" s="35"/>
      <c r="I71" s="35"/>
    </row>
    <row r="72" spans="1:9" s="2" customFormat="1">
      <c r="A72" s="7" t="s">
        <v>88</v>
      </c>
      <c r="B72" s="5">
        <v>330</v>
      </c>
      <c r="C72" s="47">
        <f>SUM(C51:C58)+SUM(C65:C69)</f>
        <v>0</v>
      </c>
      <c r="D72" s="47">
        <f>D51+D52+D53+D54+D55+D56+D57+D58+D65+D66+D67</f>
        <v>48632.9</v>
      </c>
      <c r="E72" s="47">
        <f>SUM(F72:I72)</f>
        <v>65265</v>
      </c>
      <c r="F72" s="47">
        <f>F51+F52+F53+F54+F55+F56+F57+F58+F65+F66+F67</f>
        <v>15503</v>
      </c>
      <c r="G72" s="47">
        <f>G51+G52+G53+G54+G55+G56+G57+G58+G65+G66+G67</f>
        <v>15504</v>
      </c>
      <c r="H72" s="47">
        <f>H51+H52+H53+H54+H55+H56+H57+H58+H65+H66+H67</f>
        <v>15503</v>
      </c>
      <c r="I72" s="47">
        <f>I51+I52+I53+I54+I55+I56+I57+I58+I65+I66+I67</f>
        <v>18755</v>
      </c>
    </row>
    <row r="73" spans="1:9" s="2" customFormat="1">
      <c r="A73" s="77" t="s">
        <v>93</v>
      </c>
      <c r="B73" s="71"/>
      <c r="C73" s="71"/>
      <c r="D73" s="71"/>
      <c r="E73" s="71"/>
      <c r="F73" s="71"/>
      <c r="G73" s="71"/>
      <c r="H73" s="71"/>
      <c r="I73" s="72"/>
    </row>
    <row r="74" spans="1:9" s="2" customFormat="1">
      <c r="A74" s="7" t="s">
        <v>94</v>
      </c>
      <c r="B74" s="5">
        <v>400</v>
      </c>
      <c r="C74" s="47">
        <f>C53+C54+C55+C58</f>
        <v>0</v>
      </c>
      <c r="D74" s="47">
        <f>D53+D54+D55+D58</f>
        <v>11093.300000000001</v>
      </c>
      <c r="E74" s="47">
        <f t="shared" ref="E74:E79" si="2">SUM(F74:I74)</f>
        <v>12570</v>
      </c>
      <c r="F74" s="47">
        <f>F53+F54+F55+F58</f>
        <v>3504.3</v>
      </c>
      <c r="G74" s="47">
        <f>G53+G54+G55+G58</f>
        <v>3505.2</v>
      </c>
      <c r="H74" s="47">
        <f>H53+H54+H55+H58</f>
        <v>3504.3</v>
      </c>
      <c r="I74" s="47">
        <f>I53+I54+I55+I58</f>
        <v>2056.1999999999998</v>
      </c>
    </row>
    <row r="75" spans="1:9" s="2" customFormat="1">
      <c r="A75" s="7" t="s">
        <v>95</v>
      </c>
      <c r="B75" s="5">
        <v>410</v>
      </c>
      <c r="C75" s="47">
        <f>C51</f>
        <v>0</v>
      </c>
      <c r="D75" s="47">
        <f>D51</f>
        <v>29226</v>
      </c>
      <c r="E75" s="47">
        <f t="shared" si="2"/>
        <v>42000</v>
      </c>
      <c r="F75" s="47">
        <f t="shared" ref="F75:I76" si="3">F51</f>
        <v>9500</v>
      </c>
      <c r="G75" s="47">
        <f t="shared" si="3"/>
        <v>9500</v>
      </c>
      <c r="H75" s="47">
        <f t="shared" si="3"/>
        <v>9500</v>
      </c>
      <c r="I75" s="47">
        <f t="shared" si="3"/>
        <v>13500</v>
      </c>
    </row>
    <row r="76" spans="1:9" s="2" customFormat="1">
      <c r="A76" s="7" t="s">
        <v>97</v>
      </c>
      <c r="B76" s="5">
        <v>420</v>
      </c>
      <c r="C76" s="47">
        <f>C52</f>
        <v>0</v>
      </c>
      <c r="D76" s="47">
        <f>D52</f>
        <v>6429.4</v>
      </c>
      <c r="E76" s="47">
        <f t="shared" si="2"/>
        <v>9260</v>
      </c>
      <c r="F76" s="47">
        <f t="shared" si="3"/>
        <v>2090</v>
      </c>
      <c r="G76" s="47">
        <f t="shared" si="3"/>
        <v>2090</v>
      </c>
      <c r="H76" s="47">
        <f t="shared" si="3"/>
        <v>2090</v>
      </c>
      <c r="I76" s="47">
        <f t="shared" si="3"/>
        <v>2990</v>
      </c>
    </row>
    <row r="77" spans="1:9" s="2" customFormat="1">
      <c r="A77" s="7" t="s">
        <v>50</v>
      </c>
      <c r="B77" s="5">
        <v>430</v>
      </c>
      <c r="C77" s="47">
        <f>C68</f>
        <v>0</v>
      </c>
      <c r="D77" s="47">
        <f>D68</f>
        <v>0</v>
      </c>
      <c r="E77" s="47">
        <f t="shared" si="2"/>
        <v>0</v>
      </c>
      <c r="F77" s="47">
        <f>F68</f>
        <v>0</v>
      </c>
      <c r="G77" s="47">
        <f>G68</f>
        <v>0</v>
      </c>
      <c r="H77" s="47">
        <f>H68</f>
        <v>0</v>
      </c>
      <c r="I77" s="47">
        <f>I68</f>
        <v>0</v>
      </c>
    </row>
    <row r="78" spans="1:9" s="2" customFormat="1">
      <c r="A78" s="7" t="s">
        <v>98</v>
      </c>
      <c r="B78" s="5">
        <v>440</v>
      </c>
      <c r="C78" s="47">
        <f>C56+C57+C65+C66+C67+C69</f>
        <v>0</v>
      </c>
      <c r="D78" s="47">
        <f>D56+D57+D65+D66+D67+D69</f>
        <v>1884.2</v>
      </c>
      <c r="E78" s="47">
        <f t="shared" si="2"/>
        <v>1435</v>
      </c>
      <c r="F78" s="47">
        <f>F56+F57+F65+F66+F67+F69</f>
        <v>408.7</v>
      </c>
      <c r="G78" s="47">
        <f>G56+G57+G65+G66+G67+G69</f>
        <v>408.8</v>
      </c>
      <c r="H78" s="47">
        <f>H56+H57+H65+H66+H67+H69</f>
        <v>408.7</v>
      </c>
      <c r="I78" s="47">
        <f>I56+I57+I65+I66+I67+I69</f>
        <v>208.8</v>
      </c>
    </row>
    <row r="79" spans="1:9" s="2" customFormat="1">
      <c r="A79" s="7" t="s">
        <v>99</v>
      </c>
      <c r="B79" s="5">
        <v>450</v>
      </c>
      <c r="C79" s="47">
        <f>SUM(C74:C78)</f>
        <v>0</v>
      </c>
      <c r="D79" s="47">
        <f>SUM(D74:D78)</f>
        <v>48632.9</v>
      </c>
      <c r="E79" s="47">
        <f t="shared" si="2"/>
        <v>65265</v>
      </c>
      <c r="F79" s="47">
        <f>SUM(F74:F78)</f>
        <v>15503</v>
      </c>
      <c r="G79" s="47">
        <f>SUM(G74:G78)</f>
        <v>15504</v>
      </c>
      <c r="H79" s="47">
        <f>SUM(H74:H78)</f>
        <v>15503</v>
      </c>
      <c r="I79" s="47">
        <f>SUM(I74:I78)</f>
        <v>18755</v>
      </c>
    </row>
    <row r="80" spans="1:9" s="2" customFormat="1">
      <c r="A80" s="77" t="s">
        <v>54</v>
      </c>
      <c r="B80" s="71"/>
      <c r="C80" s="71"/>
      <c r="D80" s="71"/>
      <c r="E80" s="71"/>
      <c r="F80" s="71"/>
      <c r="G80" s="71"/>
      <c r="H80" s="71"/>
      <c r="I80" s="72"/>
    </row>
    <row r="81" spans="1:9" s="2" customFormat="1">
      <c r="A81" s="7" t="s">
        <v>62</v>
      </c>
      <c r="B81" s="5">
        <v>500</v>
      </c>
      <c r="C81" s="47">
        <f>SUM(C82)</f>
        <v>0</v>
      </c>
      <c r="D81" s="47"/>
      <c r="E81" s="47">
        <f>SUM(F81:I81)</f>
        <v>0</v>
      </c>
      <c r="F81" s="47">
        <f>SUM(F82)</f>
        <v>0</v>
      </c>
      <c r="G81" s="47">
        <f>SUM(G82)</f>
        <v>0</v>
      </c>
      <c r="H81" s="47">
        <f>SUM(H82)</f>
        <v>0</v>
      </c>
      <c r="I81" s="47">
        <f>SUM(I82)</f>
        <v>0</v>
      </c>
    </row>
    <row r="82" spans="1:9" s="2" customFormat="1" ht="37.5">
      <c r="A82" s="7" t="s">
        <v>53</v>
      </c>
      <c r="B82" s="40">
        <v>501</v>
      </c>
      <c r="C82" s="12"/>
      <c r="D82" s="34"/>
      <c r="E82" s="36">
        <f>SUM(F82:I82)</f>
        <v>0</v>
      </c>
      <c r="F82" s="34"/>
      <c r="G82" s="34"/>
      <c r="H82" s="36"/>
      <c r="I82" s="36"/>
    </row>
    <row r="83" spans="1:9" s="2" customFormat="1">
      <c r="A83" s="9" t="s">
        <v>51</v>
      </c>
      <c r="B83" s="33">
        <v>510</v>
      </c>
      <c r="C83" s="47">
        <f>SUM(C84:C89)</f>
        <v>0</v>
      </c>
      <c r="D83" s="47">
        <f>D85+D89</f>
        <v>3415</v>
      </c>
      <c r="E83" s="47">
        <f t="shared" ref="E83:E89" si="4">SUM(F83:I83)</f>
        <v>750</v>
      </c>
      <c r="F83" s="47">
        <f>SUM(F84:F89)</f>
        <v>0</v>
      </c>
      <c r="G83" s="47">
        <f>SUM(G84:G89)</f>
        <v>0</v>
      </c>
      <c r="H83" s="47">
        <f>SUM(H84:H89)</f>
        <v>0</v>
      </c>
      <c r="I83" s="47">
        <f>SUM(I84:I89)</f>
        <v>750</v>
      </c>
    </row>
    <row r="84" spans="1:9" s="2" customFormat="1">
      <c r="A84" s="7" t="s">
        <v>0</v>
      </c>
      <c r="B84" s="41">
        <v>511</v>
      </c>
      <c r="C84" s="35"/>
      <c r="D84" s="35">
        <v>0</v>
      </c>
      <c r="E84" s="50">
        <f t="shared" si="4"/>
        <v>0</v>
      </c>
      <c r="F84" s="35"/>
      <c r="G84" s="35"/>
      <c r="H84" s="35"/>
      <c r="I84" s="35"/>
    </row>
    <row r="85" spans="1:9" s="2" customFormat="1">
      <c r="A85" s="7" t="s">
        <v>1</v>
      </c>
      <c r="B85" s="42">
        <v>512</v>
      </c>
      <c r="C85" s="35"/>
      <c r="D85" s="35">
        <v>3350</v>
      </c>
      <c r="E85" s="50">
        <f t="shared" si="4"/>
        <v>750</v>
      </c>
      <c r="F85" s="35"/>
      <c r="G85" s="35"/>
      <c r="H85" s="35"/>
      <c r="I85" s="35">
        <v>750</v>
      </c>
    </row>
    <row r="86" spans="1:9" s="2" customFormat="1" ht="37.5">
      <c r="A86" s="7" t="s">
        <v>16</v>
      </c>
      <c r="B86" s="41">
        <v>513</v>
      </c>
      <c r="C86" s="35"/>
      <c r="D86" s="35">
        <v>0</v>
      </c>
      <c r="E86" s="50">
        <f t="shared" si="4"/>
        <v>0</v>
      </c>
      <c r="F86" s="35"/>
      <c r="G86" s="35"/>
      <c r="H86" s="35"/>
      <c r="I86" s="35"/>
    </row>
    <row r="87" spans="1:9" s="2" customFormat="1">
      <c r="A87" s="7" t="s">
        <v>2</v>
      </c>
      <c r="B87" s="42">
        <v>514</v>
      </c>
      <c r="C87" s="35"/>
      <c r="D87" s="35">
        <v>0</v>
      </c>
      <c r="E87" s="50">
        <f t="shared" si="4"/>
        <v>0</v>
      </c>
      <c r="F87" s="35"/>
      <c r="G87" s="35"/>
      <c r="H87" s="35"/>
      <c r="I87" s="35"/>
    </row>
    <row r="88" spans="1:9" s="2" customFormat="1" ht="37.5">
      <c r="A88" s="7" t="s">
        <v>17</v>
      </c>
      <c r="B88" s="41">
        <v>515</v>
      </c>
      <c r="C88" s="35"/>
      <c r="D88" s="35">
        <v>0</v>
      </c>
      <c r="E88" s="50">
        <f t="shared" si="4"/>
        <v>0</v>
      </c>
      <c r="F88" s="35"/>
      <c r="G88" s="35"/>
      <c r="H88" s="35"/>
      <c r="I88" s="35"/>
    </row>
    <row r="89" spans="1:9" s="2" customFormat="1">
      <c r="A89" s="7" t="s">
        <v>37</v>
      </c>
      <c r="B89" s="43">
        <v>516</v>
      </c>
      <c r="C89" s="35"/>
      <c r="D89" s="35">
        <v>65</v>
      </c>
      <c r="E89" s="50">
        <f t="shared" si="4"/>
        <v>0</v>
      </c>
      <c r="F89" s="35"/>
      <c r="G89" s="35"/>
      <c r="H89" s="35"/>
      <c r="I89" s="35"/>
    </row>
    <row r="90" spans="1:9" s="2" customFormat="1">
      <c r="A90" s="77" t="s">
        <v>61</v>
      </c>
      <c r="B90" s="71"/>
      <c r="C90" s="71"/>
      <c r="D90" s="71"/>
      <c r="E90" s="71"/>
      <c r="F90" s="71"/>
      <c r="G90" s="71"/>
      <c r="H90" s="71"/>
      <c r="I90" s="72"/>
    </row>
    <row r="91" spans="1:9" s="2" customFormat="1" ht="37.5">
      <c r="A91" s="7" t="s">
        <v>63</v>
      </c>
      <c r="B91" s="46">
        <v>600</v>
      </c>
      <c r="C91" s="47">
        <f>SUM(C92:C95)</f>
        <v>0</v>
      </c>
      <c r="D91" s="47">
        <f>SUM(D92:D95)</f>
        <v>0</v>
      </c>
      <c r="E91" s="47">
        <f t="shared" ref="E91:E99" si="5">SUM(F91:I91)</f>
        <v>0</v>
      </c>
      <c r="F91" s="47">
        <f>SUM(F92:F95)</f>
        <v>0</v>
      </c>
      <c r="G91" s="47">
        <f>SUM(G92:G95)</f>
        <v>0</v>
      </c>
      <c r="H91" s="47">
        <f>SUM(H92:H95)</f>
        <v>0</v>
      </c>
      <c r="I91" s="47">
        <f>SUM(I92:I95)</f>
        <v>0</v>
      </c>
    </row>
    <row r="92" spans="1:9" s="2" customFormat="1">
      <c r="A92" s="38" t="s">
        <v>64</v>
      </c>
      <c r="B92" s="43">
        <v>601</v>
      </c>
      <c r="C92" s="35"/>
      <c r="D92" s="35"/>
      <c r="E92" s="35">
        <f t="shared" si="5"/>
        <v>0</v>
      </c>
      <c r="F92" s="35"/>
      <c r="G92" s="35"/>
      <c r="H92" s="35"/>
      <c r="I92" s="35"/>
    </row>
    <row r="93" spans="1:9" s="2" customFormat="1">
      <c r="A93" s="38" t="s">
        <v>65</v>
      </c>
      <c r="B93" s="43">
        <v>602</v>
      </c>
      <c r="C93" s="35"/>
      <c r="D93" s="35"/>
      <c r="E93" s="35">
        <f t="shared" si="5"/>
        <v>0</v>
      </c>
      <c r="F93" s="35"/>
      <c r="G93" s="35"/>
      <c r="H93" s="35"/>
      <c r="I93" s="35"/>
    </row>
    <row r="94" spans="1:9" s="2" customFormat="1">
      <c r="A94" s="38" t="s">
        <v>66</v>
      </c>
      <c r="B94" s="43">
        <v>603</v>
      </c>
      <c r="C94" s="35"/>
      <c r="D94" s="35"/>
      <c r="E94" s="35">
        <f t="shared" si="5"/>
        <v>0</v>
      </c>
      <c r="F94" s="35"/>
      <c r="G94" s="35"/>
      <c r="H94" s="35"/>
      <c r="I94" s="35"/>
    </row>
    <row r="95" spans="1:9" s="2" customFormat="1">
      <c r="A95" s="7" t="s">
        <v>67</v>
      </c>
      <c r="B95" s="46">
        <v>610</v>
      </c>
      <c r="C95" s="35"/>
      <c r="D95" s="35"/>
      <c r="E95" s="35">
        <f t="shared" si="5"/>
        <v>0</v>
      </c>
      <c r="F95" s="35"/>
      <c r="G95" s="35"/>
      <c r="H95" s="35"/>
      <c r="I95" s="35"/>
    </row>
    <row r="96" spans="1:9" s="2" customFormat="1" ht="37.5">
      <c r="A96" s="7" t="s">
        <v>68</v>
      </c>
      <c r="B96" s="46">
        <v>620</v>
      </c>
      <c r="C96" s="47">
        <f>SUM(C97:C100)</f>
        <v>0</v>
      </c>
      <c r="D96" s="47">
        <f>SUM(D97:D100)</f>
        <v>0</v>
      </c>
      <c r="E96" s="47">
        <f t="shared" si="5"/>
        <v>0</v>
      </c>
      <c r="F96" s="47">
        <f>SUM(F97:F100)</f>
        <v>0</v>
      </c>
      <c r="G96" s="47">
        <f>SUM(G97:G100)</f>
        <v>0</v>
      </c>
      <c r="H96" s="47">
        <f>SUM(H97:H100)</f>
        <v>0</v>
      </c>
      <c r="I96" s="47">
        <f>SUM(I97:I100)</f>
        <v>0</v>
      </c>
    </row>
    <row r="97" spans="1:9" s="2" customFormat="1">
      <c r="A97" s="38" t="s">
        <v>64</v>
      </c>
      <c r="B97" s="43">
        <v>621</v>
      </c>
      <c r="C97" s="35"/>
      <c r="D97" s="35"/>
      <c r="E97" s="35">
        <f t="shared" si="5"/>
        <v>0</v>
      </c>
      <c r="F97" s="35"/>
      <c r="G97" s="35"/>
      <c r="H97" s="35"/>
      <c r="I97" s="35"/>
    </row>
    <row r="98" spans="1:9" s="2" customFormat="1">
      <c r="A98" s="38" t="s">
        <v>65</v>
      </c>
      <c r="B98" s="43">
        <v>622</v>
      </c>
      <c r="C98" s="35"/>
      <c r="D98" s="35"/>
      <c r="E98" s="35">
        <f t="shared" si="5"/>
        <v>0</v>
      </c>
      <c r="F98" s="35"/>
      <c r="G98" s="35"/>
      <c r="H98" s="35"/>
      <c r="I98" s="35"/>
    </row>
    <row r="99" spans="1:9" s="2" customFormat="1">
      <c r="A99" s="38" t="s">
        <v>66</v>
      </c>
      <c r="B99" s="43">
        <v>623</v>
      </c>
      <c r="C99" s="35"/>
      <c r="D99" s="35"/>
      <c r="E99" s="35">
        <f t="shared" si="5"/>
        <v>0</v>
      </c>
      <c r="F99" s="35"/>
      <c r="G99" s="35"/>
      <c r="H99" s="35"/>
      <c r="I99" s="35"/>
    </row>
    <row r="100" spans="1:9" s="2" customFormat="1">
      <c r="A100" s="7" t="s">
        <v>38</v>
      </c>
      <c r="B100" s="46">
        <v>630</v>
      </c>
      <c r="C100" s="35"/>
      <c r="D100" s="35"/>
      <c r="E100" s="35">
        <f>SUM(F100:I100)</f>
        <v>0</v>
      </c>
      <c r="F100" s="35"/>
      <c r="G100" s="35"/>
      <c r="H100" s="35"/>
      <c r="I100" s="35"/>
    </row>
    <row r="101" spans="1:9">
      <c r="A101" s="9" t="s">
        <v>13</v>
      </c>
      <c r="B101" s="10">
        <v>700</v>
      </c>
      <c r="C101" s="47">
        <f>C41+C42+C43+C47+C81+C91</f>
        <v>0</v>
      </c>
      <c r="D101" s="47">
        <f>D41+D42+D43+D47+D81+D91</f>
        <v>52047.9</v>
      </c>
      <c r="E101" s="47">
        <f>SUM(F101:I101)</f>
        <v>66015</v>
      </c>
      <c r="F101" s="47">
        <f>F41+F42+F43+F47+F81+F91</f>
        <v>15503</v>
      </c>
      <c r="G101" s="47">
        <f>G41+G42+G43+G47+G81+G91</f>
        <v>15504</v>
      </c>
      <c r="H101" s="47">
        <f>H41+H42+H43+H47+H81+H91</f>
        <v>15503</v>
      </c>
      <c r="I101" s="47">
        <f>I41+I42+I43+I47+I81+I91</f>
        <v>19505</v>
      </c>
    </row>
    <row r="102" spans="1:9">
      <c r="A102" s="9" t="s">
        <v>22</v>
      </c>
      <c r="B102" s="10">
        <v>800</v>
      </c>
      <c r="C102" s="47">
        <f>C72+C96+C83</f>
        <v>0</v>
      </c>
      <c r="D102" s="47">
        <f>D72+D96+D83</f>
        <v>52047.9</v>
      </c>
      <c r="E102" s="47">
        <f>SUM(F102:I102)</f>
        <v>66015</v>
      </c>
      <c r="F102" s="47">
        <f>F72+F96+F83</f>
        <v>15503</v>
      </c>
      <c r="G102" s="47">
        <f>G72+G96+G83</f>
        <v>15504</v>
      </c>
      <c r="H102" s="47">
        <f>H72+H96+H83</f>
        <v>15503</v>
      </c>
      <c r="I102" s="47">
        <f>I72+I96+I83</f>
        <v>19505</v>
      </c>
    </row>
    <row r="103" spans="1:9">
      <c r="A103" s="7" t="s">
        <v>55</v>
      </c>
      <c r="B103" s="8">
        <v>850</v>
      </c>
      <c r="C103" s="35">
        <f t="shared" ref="C103:I103" si="6">C101-C102</f>
        <v>0</v>
      </c>
      <c r="D103" s="35">
        <f t="shared" si="6"/>
        <v>0</v>
      </c>
      <c r="E103" s="35">
        <f t="shared" si="6"/>
        <v>0</v>
      </c>
      <c r="F103" s="35">
        <f t="shared" si="6"/>
        <v>0</v>
      </c>
      <c r="G103" s="35">
        <f t="shared" si="6"/>
        <v>0</v>
      </c>
      <c r="H103" s="35">
        <f t="shared" si="6"/>
        <v>0</v>
      </c>
      <c r="I103" s="35">
        <f t="shared" si="6"/>
        <v>0</v>
      </c>
    </row>
    <row r="104" spans="1:9">
      <c r="A104" s="77" t="s">
        <v>107</v>
      </c>
      <c r="B104" s="71"/>
      <c r="C104" s="45"/>
      <c r="D104" s="45"/>
      <c r="E104" s="37"/>
      <c r="F104" s="37" t="s">
        <v>58</v>
      </c>
      <c r="G104" s="37" t="s">
        <v>59</v>
      </c>
      <c r="H104" s="37" t="s">
        <v>56</v>
      </c>
      <c r="I104" s="37" t="s">
        <v>57</v>
      </c>
    </row>
    <row r="105" spans="1:9">
      <c r="A105" s="7" t="s">
        <v>69</v>
      </c>
      <c r="B105" s="8">
        <v>900</v>
      </c>
      <c r="C105" s="34"/>
      <c r="D105" s="12"/>
      <c r="E105" s="53">
        <v>281.25</v>
      </c>
      <c r="F105" s="53">
        <v>281.25</v>
      </c>
      <c r="G105" s="53">
        <v>281.25</v>
      </c>
      <c r="H105" s="53">
        <v>281.25</v>
      </c>
      <c r="I105" s="53">
        <v>241.25</v>
      </c>
    </row>
    <row r="106" spans="1:9">
      <c r="A106" s="7" t="s">
        <v>101</v>
      </c>
      <c r="B106" s="8">
        <v>910</v>
      </c>
      <c r="C106" s="35"/>
      <c r="D106" s="35"/>
      <c r="E106" s="35">
        <v>29865.8</v>
      </c>
      <c r="F106" s="35">
        <v>29865.8</v>
      </c>
      <c r="G106" s="35">
        <v>29865.8</v>
      </c>
      <c r="H106" s="35">
        <v>29865.8</v>
      </c>
      <c r="I106" s="35">
        <v>15729</v>
      </c>
    </row>
    <row r="107" spans="1:9">
      <c r="A107" s="7" t="s">
        <v>60</v>
      </c>
      <c r="B107" s="8">
        <v>920</v>
      </c>
      <c r="C107" s="34"/>
      <c r="D107" s="34"/>
      <c r="E107" s="34"/>
      <c r="F107" s="34"/>
      <c r="G107" s="34"/>
      <c r="H107" s="34"/>
      <c r="I107" s="34"/>
    </row>
    <row r="108" spans="1:9" ht="37.5">
      <c r="A108" s="7" t="s">
        <v>70</v>
      </c>
      <c r="B108" s="8">
        <v>930</v>
      </c>
      <c r="C108" s="34"/>
      <c r="D108" s="34"/>
      <c r="E108" s="34"/>
      <c r="F108" s="34"/>
      <c r="G108" s="34"/>
      <c r="H108" s="34"/>
      <c r="I108" s="34"/>
    </row>
    <row r="109" spans="1:9">
      <c r="A109" s="7" t="s">
        <v>102</v>
      </c>
      <c r="B109" s="8">
        <v>940</v>
      </c>
      <c r="C109" s="12"/>
      <c r="D109" s="12"/>
      <c r="E109" s="12"/>
      <c r="F109" s="12"/>
      <c r="G109" s="12"/>
      <c r="H109" s="12"/>
      <c r="I109" s="12"/>
    </row>
    <row r="110" spans="1:9">
      <c r="A110" s="7" t="s">
        <v>103</v>
      </c>
      <c r="B110" s="8">
        <v>950</v>
      </c>
      <c r="C110" s="12"/>
      <c r="D110" s="12"/>
      <c r="E110" s="12"/>
      <c r="F110" s="12"/>
      <c r="G110" s="12"/>
      <c r="H110" s="12"/>
      <c r="I110" s="12"/>
    </row>
    <row r="111" spans="1:9">
      <c r="A111" s="18"/>
      <c r="B111" s="1"/>
      <c r="C111" s="44"/>
      <c r="D111" s="44"/>
      <c r="E111" s="44"/>
      <c r="F111" s="44"/>
      <c r="G111" s="44"/>
      <c r="H111" s="44"/>
      <c r="I111" s="44"/>
    </row>
    <row r="112" spans="1:9" ht="37.5">
      <c r="A112" s="18" t="s">
        <v>89</v>
      </c>
      <c r="B112" s="1"/>
      <c r="C112" s="44"/>
      <c r="D112" s="44"/>
      <c r="E112" s="44"/>
      <c r="F112" s="44"/>
      <c r="G112" s="44"/>
      <c r="H112" s="44"/>
      <c r="I112" s="44"/>
    </row>
    <row r="113" spans="1:9">
      <c r="A113" s="18"/>
      <c r="C113" s="20"/>
      <c r="D113" s="19"/>
      <c r="E113" s="19"/>
      <c r="F113" s="19"/>
      <c r="G113" s="19"/>
      <c r="H113" s="19"/>
      <c r="I113" s="19"/>
    </row>
    <row r="114" spans="1:9" ht="37.5">
      <c r="A114" s="27" t="s">
        <v>119</v>
      </c>
      <c r="B114" s="1"/>
      <c r="C114" s="75" t="s">
        <v>33</v>
      </c>
      <c r="D114" s="75"/>
      <c r="E114" s="75"/>
      <c r="F114" s="13"/>
      <c r="G114" s="76" t="s">
        <v>117</v>
      </c>
      <c r="H114" s="76"/>
      <c r="I114" s="76"/>
    </row>
    <row r="115" spans="1:9" s="2" customFormat="1">
      <c r="A115" s="29" t="s">
        <v>32</v>
      </c>
      <c r="B115" s="3"/>
      <c r="C115" s="59" t="s">
        <v>36</v>
      </c>
      <c r="D115" s="59"/>
      <c r="E115" s="59"/>
      <c r="F115" s="17"/>
      <c r="G115" s="73" t="s">
        <v>20</v>
      </c>
      <c r="H115" s="73"/>
      <c r="I115" s="73"/>
    </row>
    <row r="116" spans="1:9">
      <c r="A116" s="18"/>
      <c r="C116" s="20"/>
      <c r="D116" s="19"/>
      <c r="E116" s="19"/>
      <c r="F116" s="19"/>
      <c r="G116" s="19"/>
      <c r="H116" s="19"/>
      <c r="I116" s="19"/>
    </row>
    <row r="117" spans="1:9">
      <c r="A117" s="18"/>
      <c r="C117" s="20"/>
      <c r="D117" s="19"/>
      <c r="E117" s="19"/>
      <c r="F117" s="19"/>
      <c r="G117" s="19"/>
      <c r="H117" s="19"/>
      <c r="I117" s="19"/>
    </row>
    <row r="118" spans="1:9">
      <c r="A118" s="18"/>
      <c r="C118" s="20"/>
      <c r="D118" s="19"/>
      <c r="E118" s="19"/>
      <c r="F118" s="19"/>
      <c r="G118" s="19"/>
      <c r="H118" s="19"/>
      <c r="I118" s="19"/>
    </row>
    <row r="119" spans="1:9">
      <c r="A119" s="18"/>
      <c r="C119" s="20"/>
      <c r="D119" s="19"/>
      <c r="E119" s="19"/>
      <c r="F119" s="19"/>
      <c r="G119" s="19"/>
      <c r="H119" s="19"/>
      <c r="I119" s="19"/>
    </row>
    <row r="120" spans="1:9">
      <c r="A120" s="18"/>
      <c r="C120" s="20"/>
      <c r="D120" s="19"/>
      <c r="E120" s="19"/>
      <c r="F120" s="19"/>
      <c r="G120" s="19"/>
      <c r="H120" s="19"/>
      <c r="I120" s="19"/>
    </row>
    <row r="121" spans="1:9">
      <c r="A121" s="18"/>
      <c r="C121" s="20"/>
      <c r="D121" s="19"/>
      <c r="E121" s="19"/>
      <c r="F121" s="19"/>
      <c r="G121" s="19"/>
      <c r="H121" s="19"/>
      <c r="I121" s="19"/>
    </row>
    <row r="122" spans="1:9">
      <c r="A122" s="18"/>
      <c r="C122" s="20"/>
      <c r="D122" s="19"/>
      <c r="E122" s="19"/>
      <c r="F122" s="19"/>
      <c r="G122" s="19"/>
      <c r="H122" s="19"/>
      <c r="I122" s="19"/>
    </row>
    <row r="123" spans="1:9">
      <c r="A123" s="18"/>
      <c r="C123" s="20"/>
      <c r="D123" s="19"/>
      <c r="E123" s="19"/>
      <c r="F123" s="19"/>
      <c r="G123" s="19"/>
      <c r="H123" s="19"/>
      <c r="I123" s="19"/>
    </row>
    <row r="124" spans="1:9">
      <c r="A124" s="18"/>
      <c r="C124" s="20"/>
      <c r="D124" s="19"/>
      <c r="E124" s="19"/>
      <c r="F124" s="19"/>
      <c r="G124" s="19"/>
      <c r="H124" s="19"/>
      <c r="I124" s="19"/>
    </row>
    <row r="125" spans="1:9">
      <c r="A125" s="18"/>
      <c r="C125" s="20"/>
      <c r="D125" s="19"/>
      <c r="E125" s="19"/>
      <c r="F125" s="19"/>
      <c r="G125" s="19"/>
      <c r="H125" s="19"/>
      <c r="I125" s="19"/>
    </row>
    <row r="126" spans="1:9">
      <c r="A126" s="18"/>
      <c r="C126" s="20"/>
      <c r="D126" s="19"/>
      <c r="E126" s="19"/>
      <c r="F126" s="19"/>
      <c r="G126" s="19"/>
      <c r="H126" s="19"/>
      <c r="I126" s="19"/>
    </row>
    <row r="127" spans="1:9">
      <c r="A127" s="18"/>
      <c r="C127" s="20"/>
      <c r="D127" s="19"/>
      <c r="E127" s="19"/>
      <c r="F127" s="19"/>
      <c r="G127" s="19"/>
      <c r="H127" s="19"/>
      <c r="I127" s="19"/>
    </row>
    <row r="128" spans="1:9">
      <c r="A128" s="18"/>
      <c r="C128" s="20"/>
      <c r="D128" s="19"/>
      <c r="E128" s="19"/>
      <c r="F128" s="19"/>
      <c r="G128" s="19"/>
      <c r="H128" s="19"/>
      <c r="I128" s="19"/>
    </row>
    <row r="129" spans="1:9">
      <c r="A129" s="18"/>
      <c r="C129" s="20"/>
      <c r="D129" s="19"/>
      <c r="E129" s="19"/>
      <c r="F129" s="19"/>
      <c r="G129" s="19"/>
      <c r="H129" s="19"/>
      <c r="I129" s="19"/>
    </row>
    <row r="130" spans="1:9">
      <c r="A130" s="18"/>
      <c r="C130" s="20"/>
      <c r="D130" s="19"/>
      <c r="E130" s="19"/>
      <c r="F130" s="19"/>
      <c r="G130" s="19"/>
      <c r="H130" s="19"/>
      <c r="I130" s="19"/>
    </row>
    <row r="131" spans="1:9">
      <c r="A131" s="18"/>
      <c r="C131" s="20"/>
      <c r="D131" s="19"/>
      <c r="E131" s="19"/>
      <c r="F131" s="19"/>
      <c r="G131" s="19"/>
      <c r="H131" s="19"/>
      <c r="I131" s="19"/>
    </row>
    <row r="132" spans="1:9">
      <c r="A132" s="18"/>
      <c r="C132" s="20"/>
      <c r="D132" s="19"/>
      <c r="E132" s="19"/>
      <c r="F132" s="19"/>
      <c r="G132" s="19"/>
      <c r="H132" s="19"/>
      <c r="I132" s="19"/>
    </row>
    <row r="133" spans="1:9">
      <c r="A133" s="18"/>
      <c r="C133" s="20"/>
      <c r="D133" s="19"/>
      <c r="E133" s="19"/>
      <c r="F133" s="19"/>
      <c r="G133" s="19"/>
      <c r="H133" s="19"/>
      <c r="I133" s="19"/>
    </row>
    <row r="134" spans="1:9">
      <c r="A134" s="18"/>
      <c r="C134" s="20"/>
      <c r="D134" s="19"/>
      <c r="E134" s="19"/>
      <c r="F134" s="19"/>
      <c r="G134" s="19"/>
      <c r="H134" s="19"/>
      <c r="I134" s="19"/>
    </row>
    <row r="135" spans="1:9">
      <c r="A135" s="18"/>
      <c r="C135" s="20"/>
      <c r="D135" s="19"/>
      <c r="E135" s="19"/>
      <c r="F135" s="19"/>
      <c r="G135" s="19"/>
      <c r="H135" s="19"/>
      <c r="I135" s="19"/>
    </row>
    <row r="136" spans="1:9">
      <c r="A136" s="18"/>
      <c r="C136" s="20"/>
      <c r="D136" s="19"/>
      <c r="E136" s="19"/>
      <c r="F136" s="19"/>
      <c r="G136" s="19"/>
      <c r="H136" s="19"/>
      <c r="I136" s="19"/>
    </row>
    <row r="137" spans="1:9">
      <c r="A137" s="18"/>
      <c r="C137" s="20"/>
      <c r="D137" s="19"/>
      <c r="E137" s="19"/>
      <c r="F137" s="19"/>
      <c r="G137" s="19"/>
      <c r="H137" s="19"/>
      <c r="I137" s="19"/>
    </row>
    <row r="138" spans="1:9">
      <c r="A138" s="18"/>
      <c r="C138" s="20"/>
      <c r="D138" s="19"/>
      <c r="E138" s="19"/>
      <c r="F138" s="19"/>
      <c r="G138" s="19"/>
      <c r="H138" s="19"/>
      <c r="I138" s="19"/>
    </row>
    <row r="139" spans="1:9">
      <c r="A139" s="18"/>
      <c r="C139" s="20"/>
      <c r="D139" s="19"/>
      <c r="E139" s="19"/>
      <c r="F139" s="19"/>
      <c r="G139" s="19"/>
      <c r="H139" s="19"/>
      <c r="I139" s="19"/>
    </row>
    <row r="140" spans="1:9">
      <c r="A140" s="18"/>
      <c r="C140" s="20"/>
      <c r="D140" s="19"/>
      <c r="E140" s="19"/>
      <c r="F140" s="19"/>
      <c r="G140" s="19"/>
      <c r="H140" s="19"/>
      <c r="I140" s="19"/>
    </row>
    <row r="141" spans="1:9">
      <c r="A141" s="18"/>
      <c r="C141" s="20"/>
      <c r="D141" s="19"/>
      <c r="E141" s="19"/>
      <c r="F141" s="19"/>
      <c r="G141" s="19"/>
      <c r="H141" s="19"/>
      <c r="I141" s="19"/>
    </row>
    <row r="142" spans="1:9">
      <c r="A142" s="18"/>
      <c r="C142" s="20"/>
      <c r="D142" s="19"/>
      <c r="E142" s="19"/>
      <c r="F142" s="19"/>
      <c r="G142" s="19"/>
      <c r="H142" s="19"/>
      <c r="I142" s="19"/>
    </row>
    <row r="143" spans="1:9">
      <c r="A143" s="18"/>
      <c r="C143" s="20"/>
      <c r="D143" s="19"/>
      <c r="E143" s="19"/>
      <c r="F143" s="19"/>
      <c r="G143" s="19"/>
      <c r="H143" s="19"/>
      <c r="I143" s="19"/>
    </row>
    <row r="144" spans="1:9">
      <c r="A144" s="18"/>
      <c r="C144" s="20"/>
      <c r="D144" s="19"/>
      <c r="E144" s="19"/>
      <c r="F144" s="19"/>
      <c r="G144" s="19"/>
      <c r="H144" s="19"/>
      <c r="I144" s="19"/>
    </row>
    <row r="145" spans="1:9">
      <c r="A145" s="18"/>
      <c r="C145" s="20"/>
      <c r="D145" s="19"/>
      <c r="E145" s="19"/>
      <c r="F145" s="19"/>
      <c r="G145" s="19"/>
      <c r="H145" s="19"/>
      <c r="I145" s="19"/>
    </row>
    <row r="146" spans="1:9">
      <c r="A146" s="18"/>
      <c r="C146" s="20"/>
      <c r="D146" s="19"/>
      <c r="E146" s="19"/>
      <c r="F146" s="19"/>
      <c r="G146" s="19"/>
      <c r="H146" s="19"/>
      <c r="I146" s="19"/>
    </row>
    <row r="147" spans="1:9">
      <c r="A147" s="18"/>
      <c r="C147" s="20"/>
      <c r="D147" s="19"/>
      <c r="E147" s="19"/>
      <c r="F147" s="19"/>
      <c r="G147" s="19"/>
      <c r="H147" s="19"/>
      <c r="I147" s="19"/>
    </row>
    <row r="148" spans="1:9">
      <c r="A148" s="18"/>
      <c r="C148" s="20"/>
      <c r="D148" s="19"/>
      <c r="E148" s="19"/>
      <c r="F148" s="19"/>
      <c r="G148" s="19"/>
      <c r="H148" s="19"/>
      <c r="I148" s="19"/>
    </row>
    <row r="149" spans="1:9">
      <c r="A149" s="18"/>
      <c r="C149" s="20"/>
      <c r="D149" s="19"/>
      <c r="E149" s="19"/>
      <c r="F149" s="19"/>
      <c r="G149" s="19"/>
      <c r="H149" s="19"/>
      <c r="I149" s="19"/>
    </row>
    <row r="150" spans="1:9">
      <c r="A150" s="18"/>
      <c r="C150" s="20"/>
      <c r="D150" s="19"/>
      <c r="E150" s="19"/>
      <c r="F150" s="19"/>
      <c r="G150" s="19"/>
      <c r="H150" s="19"/>
      <c r="I150" s="19"/>
    </row>
    <row r="151" spans="1:9">
      <c r="A151" s="18"/>
      <c r="C151" s="20"/>
      <c r="D151" s="19"/>
      <c r="E151" s="19"/>
      <c r="F151" s="19"/>
      <c r="G151" s="19"/>
      <c r="H151" s="19"/>
      <c r="I151" s="19"/>
    </row>
    <row r="152" spans="1:9">
      <c r="A152" s="18"/>
      <c r="C152" s="20"/>
      <c r="D152" s="19"/>
      <c r="E152" s="19"/>
      <c r="F152" s="19"/>
      <c r="G152" s="19"/>
      <c r="H152" s="19"/>
      <c r="I152" s="19"/>
    </row>
    <row r="153" spans="1:9">
      <c r="A153" s="18"/>
      <c r="C153" s="20"/>
      <c r="D153" s="19"/>
      <c r="E153" s="19"/>
      <c r="F153" s="19"/>
      <c r="G153" s="19"/>
      <c r="H153" s="19"/>
      <c r="I153" s="19"/>
    </row>
    <row r="154" spans="1:9">
      <c r="A154" s="18"/>
      <c r="C154" s="20"/>
      <c r="D154" s="19"/>
      <c r="E154" s="19"/>
      <c r="F154" s="19"/>
      <c r="G154" s="19"/>
      <c r="H154" s="19"/>
      <c r="I154" s="19"/>
    </row>
    <row r="155" spans="1:9">
      <c r="A155" s="18"/>
      <c r="C155" s="20"/>
      <c r="D155" s="19"/>
      <c r="E155" s="19"/>
      <c r="F155" s="19"/>
      <c r="G155" s="19"/>
      <c r="H155" s="19"/>
      <c r="I155" s="19"/>
    </row>
    <row r="156" spans="1:9">
      <c r="A156" s="18"/>
      <c r="C156" s="20"/>
      <c r="D156" s="19"/>
      <c r="E156" s="19"/>
      <c r="F156" s="19"/>
      <c r="G156" s="19"/>
      <c r="H156" s="19"/>
      <c r="I156" s="19"/>
    </row>
    <row r="157" spans="1:9">
      <c r="A157" s="24"/>
    </row>
    <row r="158" spans="1:9">
      <c r="A158" s="24"/>
    </row>
    <row r="159" spans="1:9">
      <c r="A159" s="24"/>
    </row>
    <row r="160" spans="1:9">
      <c r="A160" s="24"/>
    </row>
    <row r="161" spans="1:1">
      <c r="A161" s="24"/>
    </row>
    <row r="162" spans="1:1">
      <c r="A162" s="24"/>
    </row>
    <row r="163" spans="1:1">
      <c r="A163" s="24"/>
    </row>
    <row r="164" spans="1:1">
      <c r="A164" s="24"/>
    </row>
    <row r="165" spans="1:1">
      <c r="A165" s="24"/>
    </row>
    <row r="166" spans="1:1">
      <c r="A166" s="24"/>
    </row>
    <row r="167" spans="1:1">
      <c r="A167" s="24"/>
    </row>
    <row r="168" spans="1:1">
      <c r="A168" s="24"/>
    </row>
    <row r="169" spans="1:1">
      <c r="A169" s="24"/>
    </row>
    <row r="170" spans="1:1">
      <c r="A170" s="24"/>
    </row>
    <row r="171" spans="1:1">
      <c r="A171" s="24"/>
    </row>
    <row r="172" spans="1:1">
      <c r="A172" s="24"/>
    </row>
    <row r="173" spans="1:1">
      <c r="A173" s="24"/>
    </row>
    <row r="174" spans="1:1">
      <c r="A174" s="24"/>
    </row>
    <row r="175" spans="1:1">
      <c r="A175" s="24"/>
    </row>
    <row r="176" spans="1:1">
      <c r="A176" s="24"/>
    </row>
    <row r="177" spans="1:1">
      <c r="A177" s="24"/>
    </row>
    <row r="178" spans="1:1">
      <c r="A178" s="24"/>
    </row>
    <row r="179" spans="1:1">
      <c r="A179" s="24"/>
    </row>
    <row r="180" spans="1:1">
      <c r="A180" s="24"/>
    </row>
    <row r="181" spans="1:1">
      <c r="A181" s="24"/>
    </row>
    <row r="182" spans="1:1">
      <c r="A182" s="24"/>
    </row>
    <row r="183" spans="1:1">
      <c r="A183" s="24"/>
    </row>
    <row r="184" spans="1:1">
      <c r="A184" s="24"/>
    </row>
    <row r="185" spans="1:1">
      <c r="A185" s="24"/>
    </row>
    <row r="186" spans="1:1">
      <c r="A186" s="24"/>
    </row>
    <row r="187" spans="1:1">
      <c r="A187" s="24"/>
    </row>
    <row r="188" spans="1:1">
      <c r="A188" s="24"/>
    </row>
    <row r="189" spans="1:1">
      <c r="A189" s="24"/>
    </row>
    <row r="190" spans="1:1">
      <c r="A190" s="24"/>
    </row>
    <row r="191" spans="1:1">
      <c r="A191" s="24"/>
    </row>
    <row r="192" spans="1:1">
      <c r="A192" s="24"/>
    </row>
    <row r="193" spans="1:1">
      <c r="A193" s="24"/>
    </row>
    <row r="194" spans="1:1">
      <c r="A194" s="24"/>
    </row>
    <row r="195" spans="1:1">
      <c r="A195" s="24"/>
    </row>
    <row r="196" spans="1:1">
      <c r="A196" s="24"/>
    </row>
    <row r="197" spans="1:1">
      <c r="A197" s="24"/>
    </row>
    <row r="198" spans="1:1">
      <c r="A198" s="24"/>
    </row>
    <row r="199" spans="1:1">
      <c r="A199" s="24"/>
    </row>
    <row r="200" spans="1:1">
      <c r="A200" s="24"/>
    </row>
    <row r="201" spans="1:1">
      <c r="A201" s="24"/>
    </row>
    <row r="202" spans="1:1">
      <c r="A202" s="24"/>
    </row>
    <row r="203" spans="1:1">
      <c r="A203" s="24"/>
    </row>
    <row r="204" spans="1:1">
      <c r="A204" s="24"/>
    </row>
    <row r="205" spans="1:1">
      <c r="A205" s="24"/>
    </row>
    <row r="206" spans="1:1">
      <c r="A206" s="24"/>
    </row>
    <row r="207" spans="1:1">
      <c r="A207" s="24"/>
    </row>
    <row r="208" spans="1:1">
      <c r="A208" s="24"/>
    </row>
    <row r="209" spans="1:1">
      <c r="A209" s="24"/>
    </row>
    <row r="210" spans="1:1">
      <c r="A210" s="24"/>
    </row>
    <row r="211" spans="1:1">
      <c r="A211" s="24"/>
    </row>
    <row r="212" spans="1:1">
      <c r="A212" s="24"/>
    </row>
    <row r="213" spans="1:1">
      <c r="A213" s="24"/>
    </row>
    <row r="214" spans="1:1">
      <c r="A214" s="24"/>
    </row>
    <row r="215" spans="1:1">
      <c r="A215" s="24"/>
    </row>
    <row r="216" spans="1:1">
      <c r="A216" s="24"/>
    </row>
    <row r="217" spans="1:1">
      <c r="A217" s="24"/>
    </row>
    <row r="218" spans="1:1">
      <c r="A218" s="24"/>
    </row>
    <row r="219" spans="1:1">
      <c r="A219" s="24"/>
    </row>
    <row r="220" spans="1:1">
      <c r="A220" s="24"/>
    </row>
    <row r="221" spans="1:1">
      <c r="A221" s="24"/>
    </row>
    <row r="222" spans="1:1">
      <c r="A222" s="24"/>
    </row>
    <row r="223" spans="1:1">
      <c r="A223" s="24"/>
    </row>
    <row r="224" spans="1:1">
      <c r="A224" s="24"/>
    </row>
    <row r="225" spans="1:1">
      <c r="A225" s="24"/>
    </row>
    <row r="226" spans="1:1">
      <c r="A226" s="24"/>
    </row>
    <row r="227" spans="1:1">
      <c r="A227" s="24"/>
    </row>
    <row r="228" spans="1:1">
      <c r="A228" s="24"/>
    </row>
    <row r="229" spans="1:1">
      <c r="A229" s="24"/>
    </row>
    <row r="230" spans="1:1">
      <c r="A230" s="24"/>
    </row>
    <row r="231" spans="1:1">
      <c r="A231" s="24"/>
    </row>
    <row r="232" spans="1:1">
      <c r="A232" s="24"/>
    </row>
    <row r="233" spans="1:1">
      <c r="A233" s="24"/>
    </row>
    <row r="234" spans="1:1">
      <c r="A234" s="24"/>
    </row>
    <row r="235" spans="1:1">
      <c r="A235" s="24"/>
    </row>
    <row r="236" spans="1:1">
      <c r="A236" s="24"/>
    </row>
    <row r="237" spans="1:1">
      <c r="A237" s="24"/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2" spans="1:1">
      <c r="A242" s="24"/>
    </row>
    <row r="243" spans="1:1">
      <c r="A243" s="24"/>
    </row>
    <row r="244" spans="1:1">
      <c r="A244" s="24"/>
    </row>
    <row r="245" spans="1:1">
      <c r="A245" s="24"/>
    </row>
    <row r="246" spans="1:1">
      <c r="A246" s="24"/>
    </row>
    <row r="247" spans="1:1">
      <c r="A247" s="24"/>
    </row>
    <row r="248" spans="1:1">
      <c r="A248" s="24"/>
    </row>
    <row r="249" spans="1:1">
      <c r="A249" s="24"/>
    </row>
    <row r="250" spans="1:1">
      <c r="A250" s="24"/>
    </row>
    <row r="251" spans="1:1">
      <c r="A251" s="24"/>
    </row>
    <row r="252" spans="1:1">
      <c r="A252" s="24"/>
    </row>
    <row r="253" spans="1:1">
      <c r="A253" s="24"/>
    </row>
    <row r="254" spans="1:1">
      <c r="A254" s="24"/>
    </row>
    <row r="255" spans="1:1">
      <c r="A255" s="24"/>
    </row>
    <row r="256" spans="1:1">
      <c r="A256" s="24"/>
    </row>
    <row r="257" spans="1:1">
      <c r="A257" s="24"/>
    </row>
    <row r="258" spans="1:1">
      <c r="A258" s="24"/>
    </row>
    <row r="259" spans="1:1">
      <c r="A259" s="24"/>
    </row>
    <row r="260" spans="1:1">
      <c r="A260" s="24"/>
    </row>
    <row r="261" spans="1:1">
      <c r="A261" s="24"/>
    </row>
    <row r="262" spans="1:1">
      <c r="A262" s="24"/>
    </row>
    <row r="263" spans="1:1">
      <c r="A263" s="24"/>
    </row>
    <row r="264" spans="1:1">
      <c r="A264" s="24"/>
    </row>
    <row r="265" spans="1:1">
      <c r="A265" s="24"/>
    </row>
    <row r="266" spans="1:1">
      <c r="A266" s="24"/>
    </row>
    <row r="267" spans="1:1">
      <c r="A267" s="24"/>
    </row>
    <row r="268" spans="1:1">
      <c r="A268" s="24"/>
    </row>
    <row r="269" spans="1:1">
      <c r="A269" s="24"/>
    </row>
    <row r="270" spans="1:1">
      <c r="A270" s="24"/>
    </row>
    <row r="271" spans="1:1">
      <c r="A271" s="24"/>
    </row>
    <row r="272" spans="1:1">
      <c r="A272" s="24"/>
    </row>
    <row r="273" spans="1:1">
      <c r="A273" s="24"/>
    </row>
    <row r="274" spans="1:1">
      <c r="A274" s="24"/>
    </row>
    <row r="275" spans="1:1">
      <c r="A275" s="24"/>
    </row>
    <row r="276" spans="1:1">
      <c r="A276" s="24"/>
    </row>
    <row r="277" spans="1:1">
      <c r="A277" s="24"/>
    </row>
    <row r="278" spans="1:1">
      <c r="A278" s="24"/>
    </row>
    <row r="279" spans="1:1">
      <c r="A279" s="24"/>
    </row>
    <row r="280" spans="1:1">
      <c r="A280" s="24"/>
    </row>
    <row r="281" spans="1:1">
      <c r="A281" s="24"/>
    </row>
    <row r="282" spans="1:1">
      <c r="A282" s="24"/>
    </row>
    <row r="283" spans="1:1">
      <c r="A283" s="24"/>
    </row>
    <row r="284" spans="1:1">
      <c r="A284" s="24"/>
    </row>
    <row r="285" spans="1:1">
      <c r="A285" s="24"/>
    </row>
    <row r="286" spans="1:1">
      <c r="A286" s="24"/>
    </row>
    <row r="287" spans="1:1">
      <c r="A287" s="24"/>
    </row>
    <row r="288" spans="1:1">
      <c r="A288" s="24"/>
    </row>
    <row r="289" spans="1:1">
      <c r="A289" s="24"/>
    </row>
    <row r="290" spans="1:1">
      <c r="A290" s="24"/>
    </row>
    <row r="291" spans="1:1">
      <c r="A291" s="24"/>
    </row>
    <row r="292" spans="1:1">
      <c r="A292" s="24"/>
    </row>
    <row r="293" spans="1:1">
      <c r="A293" s="24"/>
    </row>
    <row r="294" spans="1:1">
      <c r="A294" s="24"/>
    </row>
    <row r="295" spans="1:1">
      <c r="A295" s="24"/>
    </row>
    <row r="296" spans="1:1">
      <c r="A296" s="24"/>
    </row>
    <row r="297" spans="1:1">
      <c r="A297" s="24"/>
    </row>
    <row r="298" spans="1:1">
      <c r="A298" s="24"/>
    </row>
    <row r="299" spans="1:1">
      <c r="A299" s="24"/>
    </row>
    <row r="300" spans="1:1">
      <c r="A300" s="24"/>
    </row>
    <row r="301" spans="1:1">
      <c r="A301" s="24"/>
    </row>
    <row r="302" spans="1:1">
      <c r="A302" s="24"/>
    </row>
    <row r="303" spans="1:1">
      <c r="A303" s="24"/>
    </row>
    <row r="304" spans="1:1">
      <c r="A304" s="24"/>
    </row>
    <row r="305" spans="1:1">
      <c r="A305" s="24"/>
    </row>
    <row r="306" spans="1:1">
      <c r="A306" s="24"/>
    </row>
    <row r="307" spans="1:1">
      <c r="A307" s="24"/>
    </row>
    <row r="308" spans="1:1">
      <c r="A308" s="24"/>
    </row>
    <row r="309" spans="1:1">
      <c r="A309" s="24"/>
    </row>
    <row r="310" spans="1:1">
      <c r="A310" s="24"/>
    </row>
    <row r="311" spans="1:1">
      <c r="A311" s="24"/>
    </row>
    <row r="312" spans="1:1">
      <c r="A312" s="24"/>
    </row>
    <row r="313" spans="1:1">
      <c r="A313" s="24"/>
    </row>
    <row r="314" spans="1:1">
      <c r="A314" s="24"/>
    </row>
    <row r="315" spans="1:1">
      <c r="A315" s="24"/>
    </row>
    <row r="316" spans="1:1">
      <c r="A316" s="24"/>
    </row>
    <row r="317" spans="1:1">
      <c r="A317" s="24"/>
    </row>
    <row r="318" spans="1:1">
      <c r="A318" s="24"/>
    </row>
    <row r="319" spans="1:1">
      <c r="A319" s="24"/>
    </row>
    <row r="320" spans="1:1">
      <c r="A320" s="24"/>
    </row>
    <row r="321" spans="1:1">
      <c r="A321" s="24"/>
    </row>
    <row r="322" spans="1:1">
      <c r="A322" s="24"/>
    </row>
    <row r="323" spans="1:1">
      <c r="A323" s="24"/>
    </row>
  </sheetData>
  <mergeCells count="42">
    <mergeCell ref="C115:E115"/>
    <mergeCell ref="G115:I115"/>
    <mergeCell ref="A40:I40"/>
    <mergeCell ref="C114:E114"/>
    <mergeCell ref="G114:I114"/>
    <mergeCell ref="A104:B104"/>
    <mergeCell ref="A50:I50"/>
    <mergeCell ref="A90:I90"/>
    <mergeCell ref="A80:I80"/>
    <mergeCell ref="A73:I73"/>
    <mergeCell ref="A39:I39"/>
    <mergeCell ref="A33:I33"/>
    <mergeCell ref="D36:D37"/>
    <mergeCell ref="E36:E37"/>
    <mergeCell ref="F36:I36"/>
    <mergeCell ref="C36:C37"/>
    <mergeCell ref="F2:I4"/>
    <mergeCell ref="A34:I34"/>
    <mergeCell ref="A36:A37"/>
    <mergeCell ref="B36:B37"/>
    <mergeCell ref="B23:E23"/>
    <mergeCell ref="G5:I5"/>
    <mergeCell ref="G6:I6"/>
    <mergeCell ref="G7:I7"/>
    <mergeCell ref="B30:E30"/>
    <mergeCell ref="B31:E31"/>
    <mergeCell ref="B29:F29"/>
    <mergeCell ref="B19:E19"/>
    <mergeCell ref="B27:E27"/>
    <mergeCell ref="F27:H27"/>
    <mergeCell ref="B24:E24"/>
    <mergeCell ref="B22:E22"/>
    <mergeCell ref="B25:E25"/>
    <mergeCell ref="B26:E26"/>
    <mergeCell ref="F26:H26"/>
    <mergeCell ref="B28:E28"/>
    <mergeCell ref="G8:I8"/>
    <mergeCell ref="G9:I9"/>
    <mergeCell ref="B20:F20"/>
    <mergeCell ref="B21:E21"/>
    <mergeCell ref="H16:I16"/>
    <mergeCell ref="H19:I19"/>
  </mergeCells>
  <phoneticPr fontId="3" type="noConversion"/>
  <pageMargins left="0.39370078740157483" right="0.27559055118110237" top="0.59055118110236227" bottom="0.35433070866141736" header="0.39370078740157483" footer="0.31496062992125984"/>
  <pageSetup paperSize="9" scale="5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</vt:lpstr>
      <vt:lpstr>'I. Фін план'!Заголовки_для_печати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Admin</cp:lastModifiedBy>
  <cp:lastPrinted>2019-12-18T06:46:14Z</cp:lastPrinted>
  <dcterms:created xsi:type="dcterms:W3CDTF">2003-03-13T16:00:22Z</dcterms:created>
  <dcterms:modified xsi:type="dcterms:W3CDTF">2022-12-15T14:43:36Z</dcterms:modified>
</cp:coreProperties>
</file>